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VIRT-PDC\home\medewerkers\201315\Desktop\"/>
    </mc:Choice>
  </mc:AlternateContent>
  <bookViews>
    <workbookView xWindow="0" yWindow="0" windowWidth="19200" windowHeight="11595"/>
  </bookViews>
  <sheets>
    <sheet name="©TV 2014" sheetId="2" r:id="rId1"/>
  </sheets>
  <calcPr calcId="152511"/>
</workbook>
</file>

<file path=xl/calcChain.xml><?xml version="1.0" encoding="utf-8"?>
<calcChain xmlns="http://schemas.openxmlformats.org/spreadsheetml/2006/main">
  <c r="F4" i="2" l="1"/>
  <c r="F3" i="2"/>
  <c r="H25" i="2"/>
  <c r="G7" i="2"/>
  <c r="H7" i="2"/>
  <c r="G8" i="2"/>
  <c r="H8" i="2"/>
  <c r="G10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G41" i="2"/>
  <c r="F41" i="2"/>
  <c r="D41" i="2" s="1"/>
  <c r="G40" i="2"/>
  <c r="F40" i="2"/>
  <c r="D40" i="2" s="1"/>
  <c r="G39" i="2"/>
  <c r="F39" i="2"/>
  <c r="D39" i="2"/>
  <c r="G38" i="2"/>
  <c r="F38" i="2"/>
  <c r="D38" i="2" s="1"/>
  <c r="G37" i="2"/>
  <c r="F37" i="2"/>
  <c r="D37" i="2" s="1"/>
  <c r="G36" i="2"/>
  <c r="F36" i="2"/>
  <c r="D36" i="2" s="1"/>
  <c r="G35" i="2"/>
  <c r="F35" i="2"/>
  <c r="D35" i="2"/>
  <c r="G34" i="2"/>
  <c r="F34" i="2"/>
  <c r="D34" i="2" s="1"/>
  <c r="G33" i="2"/>
  <c r="F33" i="2"/>
  <c r="D33" i="2" s="1"/>
  <c r="G32" i="2"/>
  <c r="F32" i="2"/>
  <c r="D32" i="2" s="1"/>
  <c r="G31" i="2"/>
  <c r="F31" i="2"/>
  <c r="D31" i="2"/>
  <c r="G30" i="2"/>
  <c r="F30" i="2"/>
  <c r="D30" i="2" s="1"/>
  <c r="G29" i="2"/>
  <c r="F29" i="2"/>
  <c r="D29" i="2" s="1"/>
  <c r="G28" i="2"/>
  <c r="F28" i="2"/>
  <c r="D28" i="2" s="1"/>
  <c r="G27" i="2"/>
  <c r="F27" i="2"/>
  <c r="D27" i="2"/>
  <c r="G26" i="2"/>
  <c r="F26" i="2"/>
  <c r="D26" i="2" s="1"/>
  <c r="G25" i="2"/>
  <c r="F25" i="2"/>
  <c r="D25" i="2" s="1"/>
  <c r="G24" i="2"/>
  <c r="F24" i="2"/>
  <c r="D24" i="2" s="1"/>
  <c r="G23" i="2"/>
  <c r="F23" i="2"/>
  <c r="D23" i="2"/>
  <c r="G22" i="2"/>
  <c r="F22" i="2"/>
  <c r="D22" i="2" s="1"/>
  <c r="G21" i="2"/>
  <c r="F21" i="2"/>
  <c r="D21" i="2" s="1"/>
  <c r="G20" i="2"/>
  <c r="F20" i="2"/>
  <c r="D20" i="2" s="1"/>
  <c r="G19" i="2"/>
  <c r="F19" i="2"/>
  <c r="D19" i="2"/>
  <c r="G18" i="2"/>
  <c r="F18" i="2"/>
  <c r="D18" i="2" s="1"/>
  <c r="G17" i="2"/>
  <c r="F17" i="2"/>
  <c r="D17" i="2" s="1"/>
  <c r="G16" i="2"/>
  <c r="F16" i="2"/>
  <c r="D16" i="2" s="1"/>
  <c r="G15" i="2"/>
  <c r="F15" i="2"/>
  <c r="D15" i="2"/>
  <c r="G14" i="2"/>
  <c r="F14" i="2"/>
  <c r="D14" i="2" s="1"/>
  <c r="G13" i="2"/>
  <c r="F13" i="2"/>
  <c r="D13" i="2" s="1"/>
  <c r="G12" i="2"/>
  <c r="F12" i="2"/>
  <c r="D12" i="2" s="1"/>
  <c r="G11" i="2"/>
  <c r="F11" i="2"/>
  <c r="D11" i="2"/>
  <c r="F10" i="2"/>
  <c r="D10" i="2" s="1"/>
  <c r="G9" i="2"/>
  <c r="H9" i="2"/>
  <c r="H43" i="2" s="1"/>
  <c r="F9" i="2"/>
  <c r="D9" i="2" s="1"/>
  <c r="F8" i="2"/>
  <c r="D8" i="2"/>
  <c r="F7" i="2"/>
  <c r="D7" i="2" s="1"/>
  <c r="H44" i="2" l="1"/>
  <c r="H45" i="2" s="1"/>
</calcChain>
</file>

<file path=xl/sharedStrings.xml><?xml version="1.0" encoding="utf-8"?>
<sst xmlns="http://schemas.openxmlformats.org/spreadsheetml/2006/main" count="442" uniqueCount="232">
  <si>
    <t>Omschrijving</t>
  </si>
  <si>
    <t>Artikelnummer</t>
  </si>
  <si>
    <t>Prijs/eenheid</t>
  </si>
  <si>
    <t>Prijs subtotaal</t>
  </si>
  <si>
    <t>Artikelnr.</t>
  </si>
  <si>
    <t>prijs</t>
  </si>
  <si>
    <t>Totale materiaalkosten</t>
  </si>
  <si>
    <t>MATERIAALLIJST ELEKTRISCHE INSTALLATIE</t>
  </si>
  <si>
    <t>Naam:</t>
  </si>
  <si>
    <t>Datum:</t>
  </si>
  <si>
    <t>Aantal eenheden</t>
  </si>
  <si>
    <t>Eenheid</t>
  </si>
  <si>
    <t>PVC installatiebuis 16mm</t>
  </si>
  <si>
    <t>eenheid</t>
  </si>
  <si>
    <t>1m</t>
  </si>
  <si>
    <t>PVC installatiebuis 19mm</t>
  </si>
  <si>
    <t>Flexibele installatiebuis 16mm</t>
  </si>
  <si>
    <t>Flexibele installatiebuis 19mm</t>
  </si>
  <si>
    <t>Hostalite installatiebuis 16mm</t>
  </si>
  <si>
    <t>Hostalite installatiebuis 19mm</t>
  </si>
  <si>
    <t>sok 5/8</t>
  </si>
  <si>
    <t>st</t>
  </si>
  <si>
    <t>sok 3/4</t>
  </si>
  <si>
    <t>plafondlamphouder E27</t>
  </si>
  <si>
    <t>Lamphouder E27</t>
  </si>
  <si>
    <t>lamp E27</t>
  </si>
  <si>
    <t>TL-armatuur 1x18W</t>
  </si>
  <si>
    <t>TL-buis 18 W</t>
  </si>
  <si>
    <t>Groepenkast 1 fase 2 groepen</t>
  </si>
  <si>
    <t>Groepenkast 3 fase 4 groep</t>
  </si>
  <si>
    <t>Groepenkast 1 fase 1 groep</t>
  </si>
  <si>
    <t>serieschakelaar opbouw</t>
  </si>
  <si>
    <t>wisselschakelaar opbouw</t>
  </si>
  <si>
    <t>kruisschakelaar opbouw</t>
  </si>
  <si>
    <t>dubbelpoligeschakelaar opbouw</t>
  </si>
  <si>
    <t>wisseltrekschakelaar opbouw</t>
  </si>
  <si>
    <t>wisselschakelaar inbouw</t>
  </si>
  <si>
    <t>serieschakelaar inbouw</t>
  </si>
  <si>
    <t>kruisschakelaar inbouw</t>
  </si>
  <si>
    <t>wisseltrekschakelaar inbouw</t>
  </si>
  <si>
    <t>wisselcombinatie met bc opbouw</t>
  </si>
  <si>
    <t>wisselcombinatie opbouw</t>
  </si>
  <si>
    <t>wisselcombinatie met bc inbouw</t>
  </si>
  <si>
    <t>wisselcombinatie inbouw</t>
  </si>
  <si>
    <t>dubbelpoligeschakelaar inbouw</t>
  </si>
  <si>
    <t>TOTAAL</t>
  </si>
  <si>
    <t>dimmer 600W 230V</t>
  </si>
  <si>
    <t>WCD met bc enkel opbouw</t>
  </si>
  <si>
    <t>WCD met bc enkel inbouw</t>
  </si>
  <si>
    <t>WCD met bc dubbel opbouw</t>
  </si>
  <si>
    <t>WCD met bc dubbel inbouw</t>
  </si>
  <si>
    <t>perilex WCD 4 polig met bc opbouw</t>
  </si>
  <si>
    <t>perilex WCD 4 polig met bc inbouw</t>
  </si>
  <si>
    <t>wissel waterdicht</t>
  </si>
  <si>
    <t>serie waterdicht</t>
  </si>
  <si>
    <t>wcd ptt inbouw</t>
  </si>
  <si>
    <t>montageplaat voor perilex WCD</t>
  </si>
  <si>
    <t>montageplaat enkel</t>
  </si>
  <si>
    <t>montageplaat dubbel</t>
  </si>
  <si>
    <t>afdekraam enkel</t>
  </si>
  <si>
    <t>afdekraam dubbel</t>
  </si>
  <si>
    <t>afdekraam 3-voudig</t>
  </si>
  <si>
    <t>wippers voor serieschakelaar</t>
  </si>
  <si>
    <t>wipper voor wisselschakelaar</t>
  </si>
  <si>
    <t>wipper voor kruisschakelaar</t>
  </si>
  <si>
    <t>knop voor dimmer</t>
  </si>
  <si>
    <t>kroonsteen 12 polig</t>
  </si>
  <si>
    <t>inbouwdoos U40</t>
  </si>
  <si>
    <t>inbouwdoos U45</t>
  </si>
  <si>
    <t>inbouwdoos U50</t>
  </si>
  <si>
    <t>centraaldoos met gelijkliggende spruiten</t>
  </si>
  <si>
    <t>centraaldoos met ongelijkliggende spruiten</t>
  </si>
  <si>
    <t>centraaldoosdeksel met kroonsteen</t>
  </si>
  <si>
    <t>UTP kabel</t>
  </si>
  <si>
    <t>krimpkous</t>
  </si>
  <si>
    <t>schemerschakelaar opbouw</t>
  </si>
  <si>
    <t>bewegingsmelder opbouw</t>
  </si>
  <si>
    <t>spijkerklips</t>
  </si>
  <si>
    <t>OBO drukzadels</t>
  </si>
  <si>
    <t>MEPAC klemzadels</t>
  </si>
  <si>
    <t>SOM zadels</t>
  </si>
  <si>
    <t>torkxschroeven</t>
  </si>
  <si>
    <t>boutje M4x16</t>
  </si>
  <si>
    <t>boutje M4x20</t>
  </si>
  <si>
    <t>lasklem 4 polig</t>
  </si>
  <si>
    <t>lasklem 5 polig</t>
  </si>
  <si>
    <t>lasklem 8 polig</t>
  </si>
  <si>
    <t>lasklem micro</t>
  </si>
  <si>
    <t>doorluskroonklem</t>
  </si>
  <si>
    <t>kabeldoos</t>
  </si>
  <si>
    <t>moer PG 16</t>
  </si>
  <si>
    <t>universelelasdoos</t>
  </si>
  <si>
    <t>stekker 2p bc 230V</t>
  </si>
  <si>
    <t>contrastekker 5p 16A 400V</t>
  </si>
  <si>
    <t>bel trafo 8V</t>
  </si>
  <si>
    <t>relaisvoet 11p</t>
  </si>
  <si>
    <t>draadclib rood P25</t>
  </si>
  <si>
    <t>verloopmof P25</t>
  </si>
  <si>
    <t>doorvoerhulpstuk P25</t>
  </si>
  <si>
    <t>aftakstuk P25</t>
  </si>
  <si>
    <t>eindstuk P25</t>
  </si>
  <si>
    <t>hoekstuk haaks P25</t>
  </si>
  <si>
    <t>koppelstuk P25</t>
  </si>
  <si>
    <t>T-stuk P25</t>
  </si>
  <si>
    <t>montageplaat enkel P25</t>
  </si>
  <si>
    <t>montageplaat dubbel P25</t>
  </si>
  <si>
    <t>binnenhoek P25</t>
  </si>
  <si>
    <t>buitenhoek P25</t>
  </si>
  <si>
    <t>uitbreidingsdoos P25</t>
  </si>
  <si>
    <t>lasdoos P25</t>
  </si>
  <si>
    <t>richtplaat P25</t>
  </si>
  <si>
    <t>Opzetrelais 2 maak &amp; 2 verbreek</t>
  </si>
  <si>
    <t>Opzetrelais 4 maak</t>
  </si>
  <si>
    <t>Opzetrelais 4 verbreek</t>
  </si>
  <si>
    <t>Opzetrelais 3 maak &amp; 1 verbreek</t>
  </si>
  <si>
    <t>Opzetrelais 1 maak &amp; 3 verbreek</t>
  </si>
  <si>
    <t>inbouwdrukknop groen (maak)</t>
  </si>
  <si>
    <t>inbouwdrukknop rood (verbreek)</t>
  </si>
  <si>
    <t>schakelelement maakcontact</t>
  </si>
  <si>
    <t>schakelelement verbreekcontact</t>
  </si>
  <si>
    <t>Noodstop inbouwdrukknop</t>
  </si>
  <si>
    <t>signaallampelement 24V~</t>
  </si>
  <si>
    <t>lens rood</t>
  </si>
  <si>
    <t>lens groen</t>
  </si>
  <si>
    <t>sinnaallampje 24V~</t>
  </si>
  <si>
    <t>inbouwsleutelschakelaar aan/uit</t>
  </si>
  <si>
    <t>moer PG 13,5</t>
  </si>
  <si>
    <t>moer PG 7</t>
  </si>
  <si>
    <t>moer PG 9</t>
  </si>
  <si>
    <t>blindstop PG 13,5</t>
  </si>
  <si>
    <t>blindstop PG 16</t>
  </si>
  <si>
    <t>wartel PG 13,5</t>
  </si>
  <si>
    <t>wartel PG 16</t>
  </si>
  <si>
    <t>Din rail</t>
  </si>
  <si>
    <t>Thermische beveiliging 1,6-2,4 amp</t>
  </si>
  <si>
    <t>Magneetschakelaar 24V~ 1x verbreek</t>
  </si>
  <si>
    <t>railklem</t>
  </si>
  <si>
    <t>aardklem voor op DIN rail</t>
  </si>
  <si>
    <t>railklem doorverbinders 10p</t>
  </si>
  <si>
    <t>schakelaar fontmontage 10A - 2p</t>
  </si>
  <si>
    <t>bulley</t>
  </si>
  <si>
    <t>inbouwspot 230V</t>
  </si>
  <si>
    <t>hallogeenspot 230V / 24V</t>
  </si>
  <si>
    <t>bodemmontageplaat voor relaiskast</t>
  </si>
  <si>
    <t>platte buis P25</t>
  </si>
  <si>
    <t>eindschot voor railklem</t>
  </si>
  <si>
    <t>eindsteun voor railklem</t>
  </si>
  <si>
    <t>tape zwart</t>
  </si>
  <si>
    <t>tape geel/groen</t>
  </si>
  <si>
    <t>tape blauw</t>
  </si>
  <si>
    <t>wartel PG 7</t>
  </si>
  <si>
    <t>wartel PG 9</t>
  </si>
  <si>
    <t xml:space="preserve">beldrukknop </t>
  </si>
  <si>
    <t>m</t>
  </si>
  <si>
    <t>TL- buis 18W / 33</t>
  </si>
  <si>
    <t>TL-armatuur opbouw 18W</t>
  </si>
  <si>
    <t>stekkerbus rood</t>
  </si>
  <si>
    <t>stekkerbus zwart</t>
  </si>
  <si>
    <t>stekkerbus blauw</t>
  </si>
  <si>
    <t>stekkerbus geel/groen</t>
  </si>
  <si>
    <t>relaiskast hxbxd 275x225x120</t>
  </si>
  <si>
    <t>klemmenkastje</t>
  </si>
  <si>
    <t>kast voor twee inbouwdrukknoppen</t>
  </si>
  <si>
    <t>kast voor drie inbouwdrukknoppen</t>
  </si>
  <si>
    <t>Tijd:</t>
  </si>
  <si>
    <t>dubbelpoligeschakelaar waterdicht opbouw</t>
  </si>
  <si>
    <t>kruisschakelaar waterdicht opbouw</t>
  </si>
  <si>
    <t>wisselschakelaar waterdicht opbouw</t>
  </si>
  <si>
    <t>Easy-relais 512 DC-RC-24V DC</t>
  </si>
  <si>
    <t>WCD met bc waterdicht dubbel</t>
  </si>
  <si>
    <t>WCD met bc waterdicht enkel</t>
  </si>
  <si>
    <t>PVC installatiebuis 19mm hostalit</t>
  </si>
  <si>
    <t>PVC installatiebuis 16mm hostalit</t>
  </si>
  <si>
    <t>Drukknopkast 2 gaats</t>
  </si>
  <si>
    <t>wisselcombinatie met bc opbouw waterdicht</t>
  </si>
  <si>
    <t>Apparaatsnoer 2 meter met steker</t>
  </si>
  <si>
    <t>P25 Platte buis met deksel</t>
  </si>
  <si>
    <t>Drukknop verbreek Rood</t>
  </si>
  <si>
    <t>Drukknop maak Groen</t>
  </si>
  <si>
    <t>Contact element maak</t>
  </si>
  <si>
    <t>contact element verbreek</t>
  </si>
  <si>
    <t xml:space="preserve">Universeel Tijdrelais </t>
  </si>
  <si>
    <t>LED 5 mm Rood</t>
  </si>
  <si>
    <t>LED 5 mm Groen</t>
  </si>
  <si>
    <t>Tuimelschakelaar aan/uit inmbouw</t>
  </si>
  <si>
    <t>Batterijclip 9V</t>
  </si>
  <si>
    <t>Spiraalband 8-9 mm</t>
  </si>
  <si>
    <t>Impulsdrukker 0,7 A maak groen inbouw</t>
  </si>
  <si>
    <t>Impulsdrukker 0,7 A verbreek rood inbouw</t>
  </si>
  <si>
    <t>Inbouw schemerschakelaar 6A</t>
  </si>
  <si>
    <t>CEE toestelcontactstop blauw 3p 16A</t>
  </si>
  <si>
    <t>CEE toestelcontactstop Rood 5p 16A</t>
  </si>
  <si>
    <t>CEE toestelcontactdoos blauw 3p 16A</t>
  </si>
  <si>
    <t>CEE toestelcontactdoos rood 5p 16A</t>
  </si>
  <si>
    <t>codering 1 t/m 10 voor aansluitklemmen</t>
  </si>
  <si>
    <t>lamp E27 24V 15W</t>
  </si>
  <si>
    <t>lamp E27 24V 25W</t>
  </si>
  <si>
    <t>lamp E27 24V 40W</t>
  </si>
  <si>
    <t>Bewegingsmelder opbouw 230V</t>
  </si>
  <si>
    <t>Draailasdoppen 3-12,5 mm</t>
  </si>
  <si>
    <t>Relais 230V wissel 11pens  3wis.cont.</t>
  </si>
  <si>
    <t>Relais 24V wissel 11pens  3wis.cont.</t>
  </si>
  <si>
    <t>Relais 24V gelijk 11pens 3 wis.cont.</t>
  </si>
  <si>
    <t>dubbelpolige wasmach.schak. opbouw</t>
  </si>
  <si>
    <t>adereindhuls twin 1mm2</t>
  </si>
  <si>
    <t>adereinhuls 1mm2</t>
  </si>
  <si>
    <t>installatiedraad blauw 2,5 mm2</t>
  </si>
  <si>
    <t>installatiedraad bruin 2,5 mm2</t>
  </si>
  <si>
    <t>installatiedraad geel/groen 2,5 mm2</t>
  </si>
  <si>
    <t>installatiedraad zwart 1,5 mm2</t>
  </si>
  <si>
    <t>signaalkabel 2x0,6mm2</t>
  </si>
  <si>
    <t>signaalkabel 3x0,6mm2</t>
  </si>
  <si>
    <t>signaalkabel 4x0,6mm2</t>
  </si>
  <si>
    <t>signaalkabel 5x0,6mm2</t>
  </si>
  <si>
    <t>signaalkabel 6x0,6mm2</t>
  </si>
  <si>
    <t>VMDs blauw 1mm2</t>
  </si>
  <si>
    <t>VMDs rood 1mm2</t>
  </si>
  <si>
    <t>VMDs zwart 1mm2</t>
  </si>
  <si>
    <t>YMvK 2x2,5mm2</t>
  </si>
  <si>
    <t>YMvK 3x2,5mm2</t>
  </si>
  <si>
    <t>YMvK 4x2,5mm2</t>
  </si>
  <si>
    <t>YMvK 5x2,5mm2</t>
  </si>
  <si>
    <t>YMvK-as 4x1,5mm2</t>
  </si>
  <si>
    <t>Doorverbinders 12 voudig (op maat knippen)</t>
  </si>
  <si>
    <t>Wartel M20 x 1.5</t>
  </si>
  <si>
    <t>Wartelmoer M20 x 1.5</t>
  </si>
  <si>
    <t>Flex YY kabel 10 x 0,75 mm</t>
  </si>
  <si>
    <t>Sensor inductief AC - DC 24V-240V 2 draads</t>
  </si>
  <si>
    <t>sensor inductief DC 12V-48V 3 draads</t>
  </si>
  <si>
    <t>Houder voor bevesting van sensor</t>
  </si>
  <si>
    <t>© TV 2014</t>
  </si>
  <si>
    <t>BTW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</si>
</sst>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-[$€-2]\ * #,##0.00_-;_-[$€-2]\ * #,##0.00\-;_-[$€-2]\ * &quot;-&quot;??_-"/>
    <numFmt numFmtId="177" formatCode="_-&quot;fl&quot;\ * #,##0.00_-;_-&quot;fl&quot;\ * #,##0.00\-;_-&quot;fl&quot;\ * &quot;-&quot;??_-;_-@_-"/>
    <numFmt numFmtId="178" formatCode="d\ mmmm\ yyyy"/>
    <numFmt numFmtId="179" formatCode="_-[$€-2]\ * #,##0.00_-;_-[$€-2]\ * #,##0.00\-;_-[$€-2]\ * &quot;-&quot;??_-;_-@_-"/>
    <numFmt numFmtId="181" formatCode="0.00;[Red]0.00"/>
    <numFmt numFmtId="182" formatCode="&quot;€&quot;\ #,##0.00_-"/>
    <numFmt numFmtId="183" formatCode="[$-F400]h:mm:ss\ AM/PM"/>
    <numFmt numFmtId="185" formatCode="[$-F800]dddd\,\ mmmm\ dd\,\ yyyy"/>
  </numFmts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/>
      <right style="medium">
        <color indexed="40"/>
      </right>
      <top/>
      <bottom style="medium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40"/>
      </right>
      <top/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 style="medium">
        <color indexed="40"/>
      </bottom>
      <diagonal/>
    </border>
    <border>
      <left/>
      <right/>
      <top style="medium">
        <color indexed="40"/>
      </top>
      <bottom style="medium">
        <color indexed="40"/>
      </bottom>
      <diagonal/>
    </border>
    <border>
      <left/>
      <right style="medium">
        <color indexed="40"/>
      </right>
      <top/>
      <bottom/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2" xfId="0" applyFill="1" applyBorder="1"/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1" xfId="0" applyFill="1" applyBorder="1" applyAlignment="1" applyProtection="1">
      <alignment horizontal="left"/>
      <protection locked="0"/>
    </xf>
    <xf numFmtId="178" fontId="0" fillId="3" borderId="1" xfId="0" applyNumberFormat="1" applyFill="1" applyBorder="1" applyAlignment="1">
      <alignment horizontal="left"/>
    </xf>
    <xf numFmtId="0" fontId="6" fillId="2" borderId="0" xfId="0" applyFont="1" applyFill="1" applyAlignment="1">
      <alignment textRotation="90"/>
    </xf>
    <xf numFmtId="0" fontId="6" fillId="2" borderId="0" xfId="0" applyFont="1" applyFill="1"/>
    <xf numFmtId="0" fontId="0" fillId="4" borderId="3" xfId="0" applyFill="1" applyBorder="1"/>
    <xf numFmtId="0" fontId="0" fillId="0" borderId="3" xfId="0" applyBorder="1" applyProtection="1">
      <protection locked="0"/>
    </xf>
    <xf numFmtId="179" fontId="0" fillId="4" borderId="3" xfId="2" applyNumberFormat="1" applyFont="1" applyFill="1" applyBorder="1"/>
    <xf numFmtId="179" fontId="0" fillId="4" borderId="3" xfId="0" applyNumberFormat="1" applyFill="1" applyBorder="1" applyAlignment="1">
      <alignment horizontal="center"/>
    </xf>
    <xf numFmtId="0" fontId="0" fillId="0" borderId="4" xfId="0" applyBorder="1" applyProtection="1">
      <protection locked="0"/>
    </xf>
    <xf numFmtId="0" fontId="0" fillId="4" borderId="5" xfId="0" applyFill="1" applyBorder="1"/>
    <xf numFmtId="0" fontId="0" fillId="0" borderId="5" xfId="0" applyBorder="1" applyProtection="1">
      <protection locked="0"/>
    </xf>
    <xf numFmtId="179" fontId="0" fillId="4" borderId="5" xfId="2" applyNumberFormat="1" applyFont="1" applyFill="1" applyBorder="1"/>
    <xf numFmtId="179" fontId="0" fillId="4" borderId="5" xfId="0" applyNumberFormat="1" applyFill="1" applyBorder="1" applyAlignment="1">
      <alignment horizontal="center"/>
    </xf>
    <xf numFmtId="0" fontId="0" fillId="0" borderId="0" xfId="0" applyAlignment="1" applyProtection="1">
      <alignment horizontal="right"/>
      <protection hidden="1"/>
    </xf>
    <xf numFmtId="179" fontId="0" fillId="4" borderId="6" xfId="0" applyNumberFormat="1" applyFill="1" applyBorder="1"/>
    <xf numFmtId="179" fontId="0" fillId="4" borderId="7" xfId="0" applyNumberFormat="1" applyFill="1" applyBorder="1"/>
    <xf numFmtId="179" fontId="0" fillId="4" borderId="8" xfId="0" applyNumberFormat="1" applyFill="1" applyBorder="1"/>
    <xf numFmtId="0" fontId="0" fillId="0" borderId="0" xfId="0" applyAlignment="1"/>
    <xf numFmtId="181" fontId="0" fillId="0" borderId="9" xfId="0" applyNumberFormat="1" applyBorder="1" applyProtection="1">
      <protection locked="0"/>
    </xf>
    <xf numFmtId="182" fontId="0" fillId="0" borderId="0" xfId="0" applyNumberFormat="1"/>
    <xf numFmtId="182" fontId="0" fillId="3" borderId="2" xfId="0" applyNumberFormat="1" applyFill="1" applyBorder="1"/>
    <xf numFmtId="182" fontId="3" fillId="3" borderId="1" xfId="0" applyNumberFormat="1" applyFont="1" applyFill="1" applyBorder="1" applyAlignment="1">
      <alignment horizontal="left"/>
    </xf>
    <xf numFmtId="182" fontId="0" fillId="3" borderId="1" xfId="0" applyNumberFormat="1" applyFill="1" applyBorder="1"/>
    <xf numFmtId="182" fontId="0" fillId="3" borderId="1" xfId="0" applyNumberFormat="1" applyFill="1" applyBorder="1" applyAlignment="1" applyProtection="1">
      <alignment horizontal="left"/>
      <protection locked="0"/>
    </xf>
    <xf numFmtId="182" fontId="0" fillId="3" borderId="1" xfId="0" applyNumberFormat="1" applyFill="1" applyBorder="1" applyAlignment="1">
      <alignment horizontal="left"/>
    </xf>
    <xf numFmtId="182" fontId="0" fillId="0" borderId="1" xfId="0" applyNumberFormat="1" applyBorder="1"/>
    <xf numFmtId="182" fontId="0" fillId="0" borderId="0" xfId="2" applyNumberFormat="1" applyFont="1" applyAlignment="1" applyProtection="1">
      <alignment horizontal="right"/>
      <protection hidden="1"/>
    </xf>
    <xf numFmtId="182" fontId="0" fillId="0" borderId="0" xfId="0" applyNumberFormat="1" applyFill="1" applyBorder="1"/>
    <xf numFmtId="0" fontId="0" fillId="0" borderId="0" xfId="0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6" fillId="2" borderId="10" xfId="0" applyFont="1" applyFill="1" applyBorder="1"/>
    <xf numFmtId="49" fontId="0" fillId="3" borderId="10" xfId="0" applyNumberFormat="1" applyFill="1" applyBorder="1"/>
    <xf numFmtId="49" fontId="3" fillId="3" borderId="11" xfId="0" applyNumberFormat="1" applyFont="1" applyFill="1" applyBorder="1" applyAlignment="1">
      <alignment horizontal="left"/>
    </xf>
    <xf numFmtId="49" fontId="0" fillId="3" borderId="11" xfId="0" applyNumberFormat="1" applyFill="1" applyBorder="1"/>
    <xf numFmtId="49" fontId="0" fillId="3" borderId="11" xfId="0" applyNumberFormat="1" applyFill="1" applyBorder="1" applyAlignment="1" applyProtection="1">
      <alignment horizontal="left"/>
      <protection locked="0"/>
    </xf>
    <xf numFmtId="49" fontId="0" fillId="3" borderId="11" xfId="0" applyNumberFormat="1" applyFill="1" applyBorder="1" applyAlignment="1">
      <alignment horizontal="left"/>
    </xf>
    <xf numFmtId="49" fontId="0" fillId="0" borderId="11" xfId="0" applyNumberFormat="1" applyBorder="1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/>
    <xf numFmtId="0" fontId="0" fillId="0" borderId="0" xfId="0"/>
    <xf numFmtId="0" fontId="5" fillId="2" borderId="0" xfId="0" applyFont="1" applyFill="1" applyAlignment="1">
      <alignment horizontal="left"/>
    </xf>
    <xf numFmtId="185" fontId="0" fillId="4" borderId="15" xfId="0" applyNumberFormat="1" applyFill="1" applyBorder="1" applyAlignment="1" applyProtection="1">
      <alignment horizontal="left"/>
    </xf>
    <xf numFmtId="185" fontId="0" fillId="4" borderId="16" xfId="0" applyNumberFormat="1" applyFill="1" applyBorder="1" applyAlignment="1" applyProtection="1">
      <alignment horizontal="left"/>
    </xf>
    <xf numFmtId="185" fontId="0" fillId="4" borderId="5" xfId="0" applyNumberFormat="1" applyFill="1" applyBorder="1" applyAlignment="1" applyProtection="1">
      <alignment horizontal="left"/>
    </xf>
    <xf numFmtId="0" fontId="4" fillId="2" borderId="0" xfId="0" applyFont="1" applyFill="1" applyAlignment="1">
      <alignment horizontal="right"/>
    </xf>
    <xf numFmtId="0" fontId="4" fillId="2" borderId="17" xfId="0" applyFont="1" applyFill="1" applyBorder="1" applyAlignment="1">
      <alignment horizontal="right"/>
    </xf>
    <xf numFmtId="178" fontId="0" fillId="3" borderId="15" xfId="0" applyNumberFormat="1" applyFill="1" applyBorder="1" applyAlignment="1" applyProtection="1">
      <alignment horizontal="left"/>
      <protection locked="0"/>
    </xf>
    <xf numFmtId="178" fontId="0" fillId="3" borderId="16" xfId="0" applyNumberFormat="1" applyFill="1" applyBorder="1" applyAlignment="1" applyProtection="1">
      <alignment horizontal="left"/>
      <protection locked="0"/>
    </xf>
    <xf numFmtId="178" fontId="0" fillId="3" borderId="3" xfId="0" applyNumberFormat="1" applyFill="1" applyBorder="1" applyAlignment="1" applyProtection="1">
      <alignment horizontal="left"/>
      <protection locked="0"/>
    </xf>
    <xf numFmtId="0" fontId="6" fillId="2" borderId="0" xfId="0" applyFont="1" applyFill="1"/>
    <xf numFmtId="0" fontId="6" fillId="2" borderId="12" xfId="0" applyFont="1" applyFill="1" applyBorder="1"/>
    <xf numFmtId="0" fontId="7" fillId="2" borderId="0" xfId="0" applyFont="1" applyFill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0" fillId="2" borderId="0" xfId="0" applyFill="1"/>
    <xf numFmtId="183" fontId="0" fillId="4" borderId="14" xfId="0" applyNumberFormat="1" applyFill="1" applyBorder="1" applyAlignment="1">
      <alignment horizontal="left"/>
    </xf>
  </cellXfs>
  <cellStyles count="3">
    <cellStyle name="Euro" xfId="1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245"/>
  <sheetViews>
    <sheetView tabSelected="1" workbookViewId="0">
      <selection activeCell="E14" sqref="E14"/>
    </sheetView>
  </sheetViews>
  <sheetFormatPr defaultColWidth="0" defaultRowHeight="12.75" zeroHeight="1" x14ac:dyDescent="0.2"/>
  <cols>
    <col min="1" max="1" width="2.140625" style="50" customWidth="1"/>
    <col min="2" max="2" width="3.42578125" style="48" customWidth="1"/>
    <col min="3" max="3" width="6.5703125" style="48" bestFit="1" customWidth="1"/>
    <col min="4" max="4" width="5.140625" style="48" customWidth="1"/>
    <col min="5" max="5" width="37" style="48" customWidth="1"/>
    <col min="6" max="6" width="7.42578125" style="48" customWidth="1"/>
    <col min="7" max="7" width="9" style="48" customWidth="1"/>
    <col min="8" max="8" width="11.28515625" style="48" customWidth="1"/>
    <col min="9" max="9" width="3" style="48" customWidth="1"/>
    <col min="10" max="10" width="0.140625" customWidth="1"/>
    <col min="11" max="11" width="3.7109375" style="50" customWidth="1"/>
    <col min="12" max="12" width="39" style="45" hidden="1" customWidth="1"/>
    <col min="13" max="13" width="9" hidden="1" customWidth="1"/>
    <col min="14" max="14" width="11.5703125" style="27" hidden="1" customWidth="1"/>
    <col min="15" max="15" width="8.42578125" hidden="1" customWidth="1"/>
    <col min="16" max="255" width="9.140625" hidden="1" customWidth="1"/>
    <col min="256" max="16384" width="3.7109375" hidden="1"/>
  </cols>
  <sheetData>
    <row r="1" spans="2:256" ht="12.75" customHeight="1" x14ac:dyDescent="0.2">
      <c r="B1" s="64"/>
      <c r="C1" s="2"/>
      <c r="D1" s="2"/>
      <c r="E1" s="2"/>
      <c r="F1" s="2"/>
      <c r="G1" s="2"/>
      <c r="H1" s="2"/>
      <c r="I1" s="64"/>
      <c r="J1" s="64"/>
      <c r="L1" s="39"/>
      <c r="M1" s="3"/>
      <c r="N1" s="28"/>
      <c r="O1" s="3"/>
      <c r="IV1" s="49"/>
    </row>
    <row r="2" spans="2:256" ht="23.25" x14ac:dyDescent="0.35">
      <c r="B2" s="64"/>
      <c r="C2" s="51" t="s">
        <v>7</v>
      </c>
      <c r="D2" s="51"/>
      <c r="E2" s="51"/>
      <c r="F2" s="51"/>
      <c r="G2" s="51"/>
      <c r="H2" s="51"/>
      <c r="I2" s="64"/>
      <c r="J2" s="64"/>
      <c r="L2" s="40"/>
      <c r="M2" s="4"/>
      <c r="N2" s="29"/>
      <c r="O2" s="5"/>
      <c r="IV2" s="49"/>
    </row>
    <row r="3" spans="2:256" ht="13.5" thickBot="1" x14ac:dyDescent="0.25">
      <c r="B3" s="64"/>
      <c r="C3" s="2"/>
      <c r="D3" s="2"/>
      <c r="E3" s="7" t="s">
        <v>164</v>
      </c>
      <c r="F3" s="65">
        <f ca="1">NOW()</f>
        <v>42773.608374189818</v>
      </c>
      <c r="G3" s="65"/>
      <c r="H3" s="38" t="s">
        <v>230</v>
      </c>
      <c r="I3" s="64"/>
      <c r="J3" s="64"/>
      <c r="L3" s="41"/>
      <c r="M3" s="5"/>
      <c r="N3" s="30"/>
      <c r="O3" s="5"/>
      <c r="IV3" s="49"/>
    </row>
    <row r="4" spans="2:256" ht="13.5" thickBot="1" x14ac:dyDescent="0.25">
      <c r="B4" s="64"/>
      <c r="C4" s="6"/>
      <c r="D4" s="6"/>
      <c r="E4" s="7" t="s">
        <v>9</v>
      </c>
      <c r="F4" s="52">
        <f ca="1">NOW()</f>
        <v>42773.608374189818</v>
      </c>
      <c r="G4" s="53"/>
      <c r="H4" s="54"/>
      <c r="I4" s="64"/>
      <c r="J4" s="64"/>
      <c r="L4" s="42"/>
      <c r="M4" s="8"/>
      <c r="N4" s="31"/>
      <c r="O4" s="8"/>
      <c r="IV4" s="49"/>
    </row>
    <row r="5" spans="2:256" ht="13.5" thickBot="1" x14ac:dyDescent="0.25">
      <c r="B5" s="64"/>
      <c r="C5" s="55" t="s">
        <v>8</v>
      </c>
      <c r="D5" s="55"/>
      <c r="E5" s="56"/>
      <c r="F5" s="57"/>
      <c r="G5" s="58"/>
      <c r="H5" s="59"/>
      <c r="I5" s="64"/>
      <c r="J5" s="64"/>
      <c r="L5" s="43"/>
      <c r="M5" s="9"/>
      <c r="N5" s="32"/>
      <c r="O5" s="9"/>
      <c r="IV5" s="49"/>
    </row>
    <row r="6" spans="2:256" ht="88.5" thickBot="1" x14ac:dyDescent="0.25">
      <c r="B6" s="64"/>
      <c r="C6" s="10" t="s">
        <v>10</v>
      </c>
      <c r="D6" s="10" t="s">
        <v>11</v>
      </c>
      <c r="E6" s="11" t="s">
        <v>0</v>
      </c>
      <c r="F6" s="10" t="s">
        <v>1</v>
      </c>
      <c r="G6" s="10" t="s">
        <v>2</v>
      </c>
      <c r="H6" s="10" t="s">
        <v>3</v>
      </c>
      <c r="I6" s="64"/>
      <c r="J6" s="64"/>
      <c r="L6" s="44"/>
      <c r="M6" s="1"/>
      <c r="N6" s="33"/>
      <c r="O6" s="1"/>
      <c r="IV6" s="49"/>
    </row>
    <row r="7" spans="2:256" ht="13.5" thickBot="1" x14ac:dyDescent="0.25">
      <c r="B7" s="64"/>
      <c r="C7" s="26"/>
      <c r="D7" s="12" t="str">
        <f t="shared" ref="D7:D41" si="0">IF(F7="","",VLOOKUP(E7,$L$9:$O$900,4,FALSE))</f>
        <v/>
      </c>
      <c r="E7" s="13"/>
      <c r="F7" s="12" t="str">
        <f t="shared" ref="F7:F41" si="1">IF(E7="","",VLOOKUP(E7,$L$9:$O$900,2,FALSE))</f>
        <v/>
      </c>
      <c r="G7" s="14" t="str">
        <f t="shared" ref="G7:G41" si="2">IF(E7="","",VLOOKUP(E7,$L$9:$O$900,3,FALSE))</f>
        <v/>
      </c>
      <c r="H7" s="15" t="str">
        <f t="shared" ref="H7:H41" si="3">IF(C7="","",C7*G7)</f>
        <v/>
      </c>
      <c r="I7" s="64"/>
      <c r="J7" s="64"/>
      <c r="L7" s="45" t="s">
        <v>0</v>
      </c>
      <c r="M7" t="s">
        <v>4</v>
      </c>
      <c r="N7" s="27" t="s">
        <v>5</v>
      </c>
      <c r="O7" t="s">
        <v>13</v>
      </c>
      <c r="IV7" s="49"/>
    </row>
    <row r="8" spans="2:256" ht="13.5" thickBot="1" x14ac:dyDescent="0.25">
      <c r="B8" s="64"/>
      <c r="C8" s="16"/>
      <c r="D8" s="17" t="str">
        <f t="shared" si="0"/>
        <v/>
      </c>
      <c r="E8" s="18"/>
      <c r="F8" s="17" t="str">
        <f t="shared" si="1"/>
        <v/>
      </c>
      <c r="G8" s="19" t="str">
        <f t="shared" si="2"/>
        <v/>
      </c>
      <c r="H8" s="20" t="str">
        <f t="shared" si="3"/>
        <v/>
      </c>
      <c r="I8" s="64"/>
      <c r="J8" s="64"/>
      <c r="IV8" s="49"/>
    </row>
    <row r="9" spans="2:256" ht="13.5" thickBot="1" x14ac:dyDescent="0.25">
      <c r="B9" s="64"/>
      <c r="C9" s="16"/>
      <c r="D9" s="17" t="str">
        <f t="shared" si="0"/>
        <v/>
      </c>
      <c r="E9" s="18"/>
      <c r="F9" s="17" t="str">
        <f t="shared" si="1"/>
        <v/>
      </c>
      <c r="G9" s="19" t="str">
        <f t="shared" si="2"/>
        <v/>
      </c>
      <c r="H9" s="20" t="str">
        <f t="shared" si="3"/>
        <v/>
      </c>
      <c r="I9" s="64"/>
      <c r="J9" s="64"/>
      <c r="P9" s="21"/>
      <c r="IV9" s="49"/>
    </row>
    <row r="10" spans="2:256" ht="13.5" thickBot="1" x14ac:dyDescent="0.25">
      <c r="B10" s="64"/>
      <c r="C10" s="16"/>
      <c r="D10" s="17" t="str">
        <f t="shared" si="0"/>
        <v/>
      </c>
      <c r="E10" s="18"/>
      <c r="F10" s="17" t="str">
        <f t="shared" si="1"/>
        <v/>
      </c>
      <c r="G10" s="19" t="str">
        <f t="shared" si="2"/>
        <v/>
      </c>
      <c r="H10" s="20" t="str">
        <f t="shared" si="3"/>
        <v/>
      </c>
      <c r="I10" s="64"/>
      <c r="J10" s="64"/>
      <c r="L10" s="46" t="s">
        <v>137</v>
      </c>
      <c r="M10">
        <v>100000</v>
      </c>
      <c r="N10" s="27">
        <v>0.64</v>
      </c>
      <c r="O10" t="s">
        <v>21</v>
      </c>
      <c r="P10" s="21"/>
      <c r="IV10" s="49"/>
    </row>
    <row r="11" spans="2:256" ht="13.5" thickBot="1" x14ac:dyDescent="0.25">
      <c r="B11" s="64"/>
      <c r="C11" s="16"/>
      <c r="D11" s="17" t="str">
        <f t="shared" si="0"/>
        <v/>
      </c>
      <c r="E11" s="18"/>
      <c r="F11" s="17" t="str">
        <f t="shared" si="1"/>
        <v/>
      </c>
      <c r="G11" s="19" t="str">
        <f t="shared" si="2"/>
        <v/>
      </c>
      <c r="H11" s="20" t="str">
        <f t="shared" si="3"/>
        <v/>
      </c>
      <c r="I11" s="64"/>
      <c r="J11" s="64"/>
      <c r="L11" s="46" t="s">
        <v>204</v>
      </c>
      <c r="M11">
        <v>100001</v>
      </c>
      <c r="N11" s="27">
        <v>7.2800000000000004E-2</v>
      </c>
      <c r="O11" t="s">
        <v>21</v>
      </c>
      <c r="P11" s="21"/>
      <c r="IV11" s="49"/>
    </row>
    <row r="12" spans="2:256" ht="13.5" thickBot="1" x14ac:dyDescent="0.25">
      <c r="B12" s="64"/>
      <c r="C12" s="16"/>
      <c r="D12" s="17" t="str">
        <f t="shared" si="0"/>
        <v/>
      </c>
      <c r="E12" s="18"/>
      <c r="F12" s="17" t="str">
        <f t="shared" si="1"/>
        <v/>
      </c>
      <c r="G12" s="19" t="str">
        <f t="shared" si="2"/>
        <v/>
      </c>
      <c r="H12" s="20" t="str">
        <f t="shared" si="3"/>
        <v/>
      </c>
      <c r="I12" s="64"/>
      <c r="J12" s="64"/>
      <c r="L12" s="46" t="s">
        <v>205</v>
      </c>
      <c r="M12">
        <v>100002</v>
      </c>
      <c r="N12" s="27">
        <v>3.8800000000000001E-2</v>
      </c>
      <c r="O12" t="s">
        <v>21</v>
      </c>
      <c r="P12" s="21"/>
      <c r="IV12" s="49"/>
    </row>
    <row r="13" spans="2:256" ht="13.5" thickBot="1" x14ac:dyDescent="0.25">
      <c r="B13" s="64"/>
      <c r="C13" s="16"/>
      <c r="D13" s="17" t="str">
        <f t="shared" si="0"/>
        <v/>
      </c>
      <c r="E13" s="18"/>
      <c r="F13" s="17" t="str">
        <f t="shared" si="1"/>
        <v/>
      </c>
      <c r="G13" s="19" t="str">
        <f t="shared" si="2"/>
        <v/>
      </c>
      <c r="H13" s="20" t="str">
        <f t="shared" si="3"/>
        <v/>
      </c>
      <c r="I13" s="64"/>
      <c r="J13" s="64"/>
      <c r="L13" s="46" t="s">
        <v>61</v>
      </c>
      <c r="M13">
        <v>100003</v>
      </c>
      <c r="N13" s="27">
        <v>4.3099999999999996</v>
      </c>
      <c r="O13" s="36" t="s">
        <v>21</v>
      </c>
      <c r="P13" s="21"/>
      <c r="IV13" s="49"/>
    </row>
    <row r="14" spans="2:256" ht="13.5" thickBot="1" x14ac:dyDescent="0.25">
      <c r="B14" s="64"/>
      <c r="C14" s="16"/>
      <c r="D14" s="17" t="str">
        <f t="shared" si="0"/>
        <v/>
      </c>
      <c r="E14" s="18"/>
      <c r="F14" s="17" t="str">
        <f t="shared" si="1"/>
        <v/>
      </c>
      <c r="G14" s="19" t="str">
        <f t="shared" si="2"/>
        <v/>
      </c>
      <c r="H14" s="20" t="str">
        <f t="shared" si="3"/>
        <v/>
      </c>
      <c r="I14" s="64"/>
      <c r="J14" s="64"/>
      <c r="L14" s="46" t="s">
        <v>60</v>
      </c>
      <c r="M14">
        <v>100004</v>
      </c>
      <c r="N14" s="27">
        <v>2.69</v>
      </c>
      <c r="O14" s="36" t="s">
        <v>21</v>
      </c>
      <c r="P14" s="21"/>
      <c r="IV14" s="49"/>
    </row>
    <row r="15" spans="2:256" ht="13.5" thickBot="1" x14ac:dyDescent="0.25">
      <c r="B15" s="64"/>
      <c r="C15" s="16"/>
      <c r="D15" s="17" t="str">
        <f t="shared" si="0"/>
        <v/>
      </c>
      <c r="E15" s="18"/>
      <c r="F15" s="17" t="str">
        <f t="shared" si="1"/>
        <v/>
      </c>
      <c r="G15" s="19" t="str">
        <f t="shared" si="2"/>
        <v/>
      </c>
      <c r="H15" s="20" t="str">
        <f t="shared" si="3"/>
        <v/>
      </c>
      <c r="I15" s="64"/>
      <c r="J15" s="64"/>
      <c r="L15" s="46" t="s">
        <v>59</v>
      </c>
      <c r="M15">
        <v>100005</v>
      </c>
      <c r="N15" s="27">
        <v>1.65</v>
      </c>
      <c r="O15" s="36" t="s">
        <v>21</v>
      </c>
      <c r="P15" s="21"/>
      <c r="IV15" s="49"/>
    </row>
    <row r="16" spans="2:256" ht="13.5" thickBot="1" x14ac:dyDescent="0.25">
      <c r="B16" s="64"/>
      <c r="C16" s="16"/>
      <c r="D16" s="17" t="str">
        <f t="shared" si="0"/>
        <v/>
      </c>
      <c r="E16" s="18"/>
      <c r="F16" s="17" t="str">
        <f t="shared" si="1"/>
        <v/>
      </c>
      <c r="G16" s="19" t="str">
        <f t="shared" si="2"/>
        <v/>
      </c>
      <c r="H16" s="20" t="str">
        <f t="shared" si="3"/>
        <v/>
      </c>
      <c r="I16" s="64"/>
      <c r="J16" s="64"/>
      <c r="L16" s="46" t="s">
        <v>99</v>
      </c>
      <c r="M16">
        <v>100006</v>
      </c>
      <c r="N16" s="35">
        <v>0.67749999999999999</v>
      </c>
      <c r="O16" t="s">
        <v>21</v>
      </c>
      <c r="P16" s="21"/>
      <c r="IV16" s="49"/>
    </row>
    <row r="17" spans="2:256" ht="13.5" thickBot="1" x14ac:dyDescent="0.25">
      <c r="B17" s="64"/>
      <c r="C17" s="16"/>
      <c r="D17" s="17" t="str">
        <f t="shared" si="0"/>
        <v/>
      </c>
      <c r="E17" s="18"/>
      <c r="F17" s="17" t="str">
        <f t="shared" si="1"/>
        <v/>
      </c>
      <c r="G17" s="19" t="str">
        <f t="shared" si="2"/>
        <v/>
      </c>
      <c r="H17" s="20" t="str">
        <f t="shared" si="3"/>
        <v/>
      </c>
      <c r="I17" s="64"/>
      <c r="J17" s="64"/>
      <c r="L17" s="46" t="s">
        <v>175</v>
      </c>
      <c r="M17">
        <v>100007</v>
      </c>
      <c r="N17" s="27">
        <v>1.98</v>
      </c>
      <c r="O17" s="36" t="s">
        <v>21</v>
      </c>
      <c r="P17" s="21"/>
      <c r="IV17" s="49"/>
    </row>
    <row r="18" spans="2:256" ht="13.5" thickBot="1" x14ac:dyDescent="0.25">
      <c r="B18" s="64"/>
      <c r="C18" s="16"/>
      <c r="D18" s="17" t="str">
        <f t="shared" si="0"/>
        <v/>
      </c>
      <c r="E18" s="18"/>
      <c r="F18" s="17" t="str">
        <f t="shared" si="1"/>
        <v/>
      </c>
      <c r="G18" s="19" t="str">
        <f t="shared" si="2"/>
        <v/>
      </c>
      <c r="H18" s="20" t="str">
        <f t="shared" si="3"/>
        <v/>
      </c>
      <c r="I18" s="64"/>
      <c r="J18" s="64"/>
      <c r="L18" s="46" t="s">
        <v>185</v>
      </c>
      <c r="M18">
        <v>100008</v>
      </c>
      <c r="N18" s="27">
        <v>1.1399999999999999</v>
      </c>
      <c r="O18" s="36" t="s">
        <v>21</v>
      </c>
      <c r="P18" s="21"/>
      <c r="IV18" s="49"/>
    </row>
    <row r="19" spans="2:256" ht="13.5" thickBot="1" x14ac:dyDescent="0.25">
      <c r="B19" s="64"/>
      <c r="C19" s="16"/>
      <c r="D19" s="17" t="str">
        <f t="shared" si="0"/>
        <v/>
      </c>
      <c r="E19" s="18"/>
      <c r="F19" s="17" t="str">
        <f t="shared" si="1"/>
        <v/>
      </c>
      <c r="G19" s="19" t="str">
        <f t="shared" si="2"/>
        <v/>
      </c>
      <c r="H19" s="20" t="str">
        <f t="shared" si="3"/>
        <v/>
      </c>
      <c r="I19" s="64"/>
      <c r="J19" s="64"/>
      <c r="L19" s="46" t="s">
        <v>94</v>
      </c>
      <c r="M19">
        <v>100009</v>
      </c>
      <c r="N19" s="27">
        <v>10.79</v>
      </c>
      <c r="O19" t="s">
        <v>21</v>
      </c>
      <c r="P19" s="21"/>
      <c r="IV19" s="49"/>
    </row>
    <row r="20" spans="2:256" ht="13.5" thickBot="1" x14ac:dyDescent="0.25">
      <c r="B20" s="64"/>
      <c r="C20" s="16"/>
      <c r="D20" s="17" t="str">
        <f t="shared" si="0"/>
        <v/>
      </c>
      <c r="E20" s="18"/>
      <c r="F20" s="17" t="str">
        <f t="shared" si="1"/>
        <v/>
      </c>
      <c r="G20" s="19" t="str">
        <f t="shared" si="2"/>
        <v/>
      </c>
      <c r="H20" s="20" t="str">
        <f t="shared" si="3"/>
        <v/>
      </c>
      <c r="I20" s="64"/>
      <c r="J20" s="64"/>
      <c r="L20" s="46" t="s">
        <v>152</v>
      </c>
      <c r="M20">
        <v>100010</v>
      </c>
      <c r="N20" s="27">
        <v>1.1200000000000001</v>
      </c>
      <c r="O20" t="s">
        <v>21</v>
      </c>
      <c r="P20" s="21"/>
      <c r="IV20" s="49"/>
    </row>
    <row r="21" spans="2:256" ht="13.5" thickBot="1" x14ac:dyDescent="0.25">
      <c r="B21" s="64"/>
      <c r="C21" s="16"/>
      <c r="D21" s="17" t="str">
        <f t="shared" si="0"/>
        <v/>
      </c>
      <c r="E21" s="18"/>
      <c r="F21" s="17" t="str">
        <f t="shared" si="1"/>
        <v/>
      </c>
      <c r="G21" s="19" t="str">
        <f t="shared" si="2"/>
        <v/>
      </c>
      <c r="H21" s="20" t="str">
        <f t="shared" si="3"/>
        <v/>
      </c>
      <c r="I21" s="64"/>
      <c r="J21" s="64"/>
      <c r="L21" s="46" t="s">
        <v>76</v>
      </c>
      <c r="M21">
        <v>100011</v>
      </c>
      <c r="N21" s="27">
        <v>46.43</v>
      </c>
      <c r="O21" t="s">
        <v>21</v>
      </c>
      <c r="P21" s="21"/>
      <c r="IV21" s="49"/>
    </row>
    <row r="22" spans="2:256" ht="13.5" thickBot="1" x14ac:dyDescent="0.25">
      <c r="B22" s="64"/>
      <c r="C22" s="16"/>
      <c r="D22" s="17" t="str">
        <f t="shared" si="0"/>
        <v/>
      </c>
      <c r="E22" s="18"/>
      <c r="F22" s="17" t="str">
        <f t="shared" si="1"/>
        <v/>
      </c>
      <c r="G22" s="19" t="str">
        <f t="shared" si="2"/>
        <v/>
      </c>
      <c r="H22" s="20" t="str">
        <f t="shared" si="3"/>
        <v/>
      </c>
      <c r="I22" s="64"/>
      <c r="J22" s="64"/>
      <c r="L22" s="46" t="s">
        <v>198</v>
      </c>
      <c r="M22">
        <v>100012</v>
      </c>
      <c r="N22" s="27">
        <v>24.08</v>
      </c>
      <c r="O22" s="36" t="s">
        <v>21</v>
      </c>
      <c r="P22" s="21"/>
      <c r="IV22" s="49"/>
    </row>
    <row r="23" spans="2:256" ht="13.5" thickBot="1" x14ac:dyDescent="0.25">
      <c r="B23" s="64"/>
      <c r="C23" s="16"/>
      <c r="D23" s="17" t="str">
        <f t="shared" si="0"/>
        <v/>
      </c>
      <c r="E23" s="18"/>
      <c r="F23" s="17" t="str">
        <f t="shared" si="1"/>
        <v/>
      </c>
      <c r="G23" s="19" t="str">
        <f t="shared" si="2"/>
        <v/>
      </c>
      <c r="H23" s="20" t="str">
        <f t="shared" si="3"/>
        <v/>
      </c>
      <c r="I23" s="64"/>
      <c r="J23" s="64"/>
      <c r="L23" s="46" t="s">
        <v>106</v>
      </c>
      <c r="M23">
        <v>100013</v>
      </c>
      <c r="N23" s="35">
        <v>0.64500000000000002</v>
      </c>
      <c r="O23" t="s">
        <v>21</v>
      </c>
      <c r="P23" s="21"/>
      <c r="IV23" s="49"/>
    </row>
    <row r="24" spans="2:256" ht="13.5" thickBot="1" x14ac:dyDescent="0.25">
      <c r="B24" s="64"/>
      <c r="C24" s="16"/>
      <c r="D24" s="17" t="str">
        <f t="shared" si="0"/>
        <v/>
      </c>
      <c r="E24" s="18"/>
      <c r="F24" s="17" t="str">
        <f t="shared" si="1"/>
        <v/>
      </c>
      <c r="G24" s="19" t="str">
        <f t="shared" si="2"/>
        <v/>
      </c>
      <c r="H24" s="20" t="str">
        <f t="shared" si="3"/>
        <v/>
      </c>
      <c r="I24" s="64"/>
      <c r="J24" s="64"/>
      <c r="L24" s="46" t="s">
        <v>129</v>
      </c>
      <c r="M24">
        <v>100014</v>
      </c>
      <c r="N24" s="27">
        <v>8.85</v>
      </c>
      <c r="O24" t="s">
        <v>21</v>
      </c>
      <c r="P24" s="21"/>
      <c r="IV24" s="49"/>
    </row>
    <row r="25" spans="2:256" ht="13.5" thickBot="1" x14ac:dyDescent="0.25">
      <c r="B25" s="64"/>
      <c r="C25" s="16"/>
      <c r="D25" s="17" t="str">
        <f t="shared" si="0"/>
        <v/>
      </c>
      <c r="E25" s="18"/>
      <c r="F25" s="17" t="str">
        <f t="shared" si="1"/>
        <v/>
      </c>
      <c r="G25" s="19" t="str">
        <f t="shared" si="2"/>
        <v/>
      </c>
      <c r="H25" s="20" t="str">
        <f t="shared" si="3"/>
        <v/>
      </c>
      <c r="I25" s="64"/>
      <c r="J25" s="64"/>
      <c r="L25" s="46" t="s">
        <v>130</v>
      </c>
      <c r="M25">
        <v>100015</v>
      </c>
      <c r="N25" s="27">
        <v>0.19</v>
      </c>
      <c r="O25" t="s">
        <v>21</v>
      </c>
      <c r="P25" s="21"/>
      <c r="IV25" s="49"/>
    </row>
    <row r="26" spans="2:256" ht="13.5" thickBot="1" x14ac:dyDescent="0.25">
      <c r="B26" s="64"/>
      <c r="C26" s="16"/>
      <c r="D26" s="17" t="str">
        <f t="shared" si="0"/>
        <v/>
      </c>
      <c r="E26" s="18"/>
      <c r="F26" s="17" t="str">
        <f t="shared" si="1"/>
        <v/>
      </c>
      <c r="G26" s="19" t="str">
        <f t="shared" si="2"/>
        <v/>
      </c>
      <c r="H26" s="20" t="str">
        <f t="shared" si="3"/>
        <v/>
      </c>
      <c r="I26" s="64"/>
      <c r="J26" s="64"/>
      <c r="L26" s="46" t="s">
        <v>143</v>
      </c>
      <c r="M26">
        <v>100016</v>
      </c>
      <c r="N26" s="27">
        <v>6.5</v>
      </c>
      <c r="O26" t="s">
        <v>21</v>
      </c>
      <c r="P26" s="21"/>
      <c r="IV26" s="49"/>
    </row>
    <row r="27" spans="2:256" ht="13.5" thickBot="1" x14ac:dyDescent="0.25">
      <c r="B27" s="64"/>
      <c r="C27" s="16"/>
      <c r="D27" s="17" t="str">
        <f t="shared" si="0"/>
        <v/>
      </c>
      <c r="E27" s="18"/>
      <c r="F27" s="17" t="str">
        <f t="shared" si="1"/>
        <v/>
      </c>
      <c r="G27" s="19" t="str">
        <f t="shared" si="2"/>
        <v/>
      </c>
      <c r="H27" s="20" t="str">
        <f t="shared" si="3"/>
        <v/>
      </c>
      <c r="I27" s="64"/>
      <c r="J27" s="64"/>
      <c r="L27" s="46" t="s">
        <v>82</v>
      </c>
      <c r="M27">
        <v>100017</v>
      </c>
      <c r="N27" s="27">
        <v>1.5299999999999999E-2</v>
      </c>
      <c r="O27" t="s">
        <v>21</v>
      </c>
      <c r="P27" s="21"/>
      <c r="IV27" s="49"/>
    </row>
    <row r="28" spans="2:256" ht="13.5" thickBot="1" x14ac:dyDescent="0.25">
      <c r="B28" s="64"/>
      <c r="C28" s="16"/>
      <c r="D28" s="17" t="str">
        <f t="shared" si="0"/>
        <v/>
      </c>
      <c r="E28" s="18"/>
      <c r="F28" s="17" t="str">
        <f t="shared" si="1"/>
        <v/>
      </c>
      <c r="G28" s="19" t="str">
        <f t="shared" si="2"/>
        <v/>
      </c>
      <c r="H28" s="20" t="str">
        <f t="shared" si="3"/>
        <v/>
      </c>
      <c r="I28" s="64"/>
      <c r="J28" s="64"/>
      <c r="L28" s="46" t="s">
        <v>83</v>
      </c>
      <c r="M28">
        <v>100018</v>
      </c>
      <c r="N28" s="27">
        <v>1.7000000000000001E-2</v>
      </c>
      <c r="O28" t="s">
        <v>21</v>
      </c>
      <c r="P28" s="21"/>
      <c r="IV28" s="49"/>
    </row>
    <row r="29" spans="2:256" ht="13.5" thickBot="1" x14ac:dyDescent="0.25">
      <c r="B29" s="64"/>
      <c r="C29" s="16"/>
      <c r="D29" s="17" t="str">
        <f t="shared" si="0"/>
        <v/>
      </c>
      <c r="E29" s="18"/>
      <c r="F29" s="17" t="str">
        <f t="shared" si="1"/>
        <v/>
      </c>
      <c r="G29" s="19" t="str">
        <f t="shared" si="2"/>
        <v/>
      </c>
      <c r="H29" s="20" t="str">
        <f t="shared" si="3"/>
        <v/>
      </c>
      <c r="I29" s="64"/>
      <c r="J29" s="64"/>
      <c r="L29" s="46" t="s">
        <v>107</v>
      </c>
      <c r="M29">
        <v>100019</v>
      </c>
      <c r="N29" s="35">
        <v>0.64500000000000002</v>
      </c>
      <c r="O29" t="s">
        <v>21</v>
      </c>
      <c r="P29" s="21"/>
      <c r="IV29" s="49"/>
    </row>
    <row r="30" spans="2:256" ht="13.5" thickBot="1" x14ac:dyDescent="0.25">
      <c r="B30" s="64"/>
      <c r="C30" s="16"/>
      <c r="D30" s="17" t="str">
        <f t="shared" si="0"/>
        <v/>
      </c>
      <c r="E30" s="18"/>
      <c r="F30" s="17" t="str">
        <f t="shared" si="1"/>
        <v/>
      </c>
      <c r="G30" s="19" t="str">
        <f t="shared" si="2"/>
        <v/>
      </c>
      <c r="H30" s="20" t="str">
        <f t="shared" si="3"/>
        <v/>
      </c>
      <c r="I30" s="64"/>
      <c r="J30" s="64"/>
      <c r="L30" s="46" t="s">
        <v>140</v>
      </c>
      <c r="M30">
        <v>100020</v>
      </c>
      <c r="N30" s="34">
        <v>7.98</v>
      </c>
      <c r="O30" s="36" t="s">
        <v>21</v>
      </c>
      <c r="P30" s="21"/>
      <c r="IV30" s="49"/>
    </row>
    <row r="31" spans="2:256" ht="13.5" thickBot="1" x14ac:dyDescent="0.25">
      <c r="B31" s="64"/>
      <c r="C31" s="16"/>
      <c r="D31" s="17" t="str">
        <f t="shared" si="0"/>
        <v/>
      </c>
      <c r="E31" s="18"/>
      <c r="F31" s="17" t="str">
        <f t="shared" si="1"/>
        <v/>
      </c>
      <c r="G31" s="19" t="str">
        <f t="shared" si="2"/>
        <v/>
      </c>
      <c r="H31" s="20" t="str">
        <f t="shared" si="3"/>
        <v/>
      </c>
      <c r="I31" s="64"/>
      <c r="J31" s="64"/>
      <c r="L31" s="46" t="s">
        <v>192</v>
      </c>
      <c r="M31">
        <v>100021</v>
      </c>
      <c r="N31" s="27">
        <v>29.86</v>
      </c>
      <c r="O31" s="36" t="s">
        <v>21</v>
      </c>
      <c r="P31" s="21"/>
      <c r="IV31" s="49"/>
    </row>
    <row r="32" spans="2:256" ht="13.5" thickBot="1" x14ac:dyDescent="0.25">
      <c r="B32" s="64"/>
      <c r="C32" s="16"/>
      <c r="D32" s="17" t="str">
        <f t="shared" si="0"/>
        <v/>
      </c>
      <c r="E32" s="18"/>
      <c r="F32" s="17" t="str">
        <f t="shared" si="1"/>
        <v/>
      </c>
      <c r="G32" s="19" t="str">
        <f t="shared" si="2"/>
        <v/>
      </c>
      <c r="H32" s="20" t="str">
        <f t="shared" si="3"/>
        <v/>
      </c>
      <c r="I32" s="64"/>
      <c r="J32" s="64"/>
      <c r="L32" s="46" t="s">
        <v>193</v>
      </c>
      <c r="M32">
        <v>100022</v>
      </c>
      <c r="N32" s="27">
        <v>33.25</v>
      </c>
      <c r="O32" s="36" t="s">
        <v>21</v>
      </c>
      <c r="P32" s="21"/>
      <c r="IV32" s="49"/>
    </row>
    <row r="33" spans="2:256" ht="13.5" thickBot="1" x14ac:dyDescent="0.25">
      <c r="B33" s="64"/>
      <c r="C33" s="16"/>
      <c r="D33" s="17" t="str">
        <f t="shared" si="0"/>
        <v/>
      </c>
      <c r="E33" s="18"/>
      <c r="F33" s="17" t="str">
        <f t="shared" si="1"/>
        <v/>
      </c>
      <c r="G33" s="19" t="str">
        <f t="shared" si="2"/>
        <v/>
      </c>
      <c r="H33" s="20" t="str">
        <f t="shared" si="3"/>
        <v/>
      </c>
      <c r="I33" s="64"/>
      <c r="J33" s="64"/>
      <c r="L33" s="46" t="s">
        <v>190</v>
      </c>
      <c r="M33">
        <v>100023</v>
      </c>
      <c r="N33" s="27">
        <v>3.92</v>
      </c>
      <c r="O33" s="36" t="s">
        <v>21</v>
      </c>
      <c r="P33" s="21"/>
      <c r="IV33" s="49"/>
    </row>
    <row r="34" spans="2:256" ht="13.5" thickBot="1" x14ac:dyDescent="0.25">
      <c r="B34" s="64"/>
      <c r="C34" s="16"/>
      <c r="D34" s="17" t="str">
        <f t="shared" si="0"/>
        <v/>
      </c>
      <c r="E34" s="18"/>
      <c r="F34" s="17" t="str">
        <f t="shared" si="1"/>
        <v/>
      </c>
      <c r="G34" s="19" t="str">
        <f t="shared" si="2"/>
        <v/>
      </c>
      <c r="H34" s="20" t="str">
        <f t="shared" si="3"/>
        <v/>
      </c>
      <c r="I34" s="64"/>
      <c r="J34" s="64"/>
      <c r="L34" s="46" t="s">
        <v>191</v>
      </c>
      <c r="M34">
        <v>100024</v>
      </c>
      <c r="N34" s="27">
        <v>6.85</v>
      </c>
      <c r="O34" s="36" t="s">
        <v>21</v>
      </c>
      <c r="P34" s="21"/>
      <c r="IV34" s="49"/>
    </row>
    <row r="35" spans="2:256" ht="13.5" thickBot="1" x14ac:dyDescent="0.25">
      <c r="B35" s="64"/>
      <c r="C35" s="16"/>
      <c r="D35" s="17" t="str">
        <f t="shared" si="0"/>
        <v/>
      </c>
      <c r="E35" s="18"/>
      <c r="F35" s="17" t="str">
        <f t="shared" si="1"/>
        <v/>
      </c>
      <c r="G35" s="19" t="str">
        <f t="shared" si="2"/>
        <v/>
      </c>
      <c r="H35" s="20" t="str">
        <f t="shared" si="3"/>
        <v/>
      </c>
      <c r="I35" s="64"/>
      <c r="J35" s="64"/>
      <c r="L35" s="46" t="s">
        <v>70</v>
      </c>
      <c r="M35">
        <v>100025</v>
      </c>
      <c r="N35" s="27">
        <v>2.1</v>
      </c>
      <c r="O35" t="s">
        <v>21</v>
      </c>
      <c r="P35" s="21"/>
      <c r="IV35" s="49"/>
    </row>
    <row r="36" spans="2:256" ht="13.5" thickBot="1" x14ac:dyDescent="0.25">
      <c r="B36" s="64"/>
      <c r="C36" s="16"/>
      <c r="D36" s="17" t="str">
        <f t="shared" si="0"/>
        <v/>
      </c>
      <c r="E36" s="18"/>
      <c r="F36" s="17" t="str">
        <f t="shared" si="1"/>
        <v/>
      </c>
      <c r="G36" s="19" t="str">
        <f t="shared" si="2"/>
        <v/>
      </c>
      <c r="H36" s="20" t="str">
        <f t="shared" si="3"/>
        <v/>
      </c>
      <c r="I36" s="64"/>
      <c r="J36" s="64"/>
      <c r="L36" s="46" t="s">
        <v>71</v>
      </c>
      <c r="M36">
        <v>100026</v>
      </c>
      <c r="N36" s="27">
        <v>2.1</v>
      </c>
      <c r="O36" t="s">
        <v>21</v>
      </c>
      <c r="P36" s="21"/>
      <c r="IV36" s="49"/>
    </row>
    <row r="37" spans="2:256" ht="13.5" thickBot="1" x14ac:dyDescent="0.25">
      <c r="B37" s="64"/>
      <c r="C37" s="16"/>
      <c r="D37" s="17" t="str">
        <f t="shared" si="0"/>
        <v/>
      </c>
      <c r="E37" s="18"/>
      <c r="F37" s="17" t="str">
        <f t="shared" si="1"/>
        <v/>
      </c>
      <c r="G37" s="19" t="str">
        <f t="shared" si="2"/>
        <v/>
      </c>
      <c r="H37" s="20" t="str">
        <f t="shared" si="3"/>
        <v/>
      </c>
      <c r="I37" s="64"/>
      <c r="J37" s="64"/>
      <c r="L37" s="46" t="s">
        <v>72</v>
      </c>
      <c r="M37">
        <v>100027</v>
      </c>
      <c r="N37" s="27">
        <v>0.82750000000000001</v>
      </c>
      <c r="O37" t="s">
        <v>21</v>
      </c>
      <c r="P37" s="21"/>
      <c r="IV37" s="49"/>
    </row>
    <row r="38" spans="2:256" ht="13.5" thickBot="1" x14ac:dyDescent="0.25">
      <c r="B38" s="64"/>
      <c r="C38" s="16"/>
      <c r="D38" s="17" t="str">
        <f t="shared" si="0"/>
        <v/>
      </c>
      <c r="E38" s="18"/>
      <c r="F38" s="17" t="str">
        <f t="shared" si="1"/>
        <v/>
      </c>
      <c r="G38" s="19" t="str">
        <f t="shared" si="2"/>
        <v/>
      </c>
      <c r="H38" s="20" t="str">
        <f t="shared" si="3"/>
        <v/>
      </c>
      <c r="I38" s="64"/>
      <c r="J38" s="64"/>
      <c r="L38" s="46" t="s">
        <v>194</v>
      </c>
      <c r="M38">
        <v>100028</v>
      </c>
      <c r="N38" s="27">
        <v>2.6499999999999999E-2</v>
      </c>
      <c r="O38" s="36" t="s">
        <v>21</v>
      </c>
      <c r="P38" s="21"/>
      <c r="IV38" s="49"/>
    </row>
    <row r="39" spans="2:256" ht="13.5" thickBot="1" x14ac:dyDescent="0.25">
      <c r="B39" s="64"/>
      <c r="C39" s="16"/>
      <c r="D39" s="17" t="str">
        <f t="shared" si="0"/>
        <v/>
      </c>
      <c r="E39" s="18"/>
      <c r="F39" s="17" t="str">
        <f t="shared" si="1"/>
        <v/>
      </c>
      <c r="G39" s="19" t="str">
        <f t="shared" si="2"/>
        <v/>
      </c>
      <c r="H39" s="20" t="str">
        <f t="shared" si="3"/>
        <v/>
      </c>
      <c r="I39" s="64"/>
      <c r="J39" s="64"/>
      <c r="L39" s="46" t="s">
        <v>179</v>
      </c>
      <c r="M39">
        <v>100029</v>
      </c>
      <c r="N39" s="27">
        <v>2.14</v>
      </c>
      <c r="O39" s="36" t="s">
        <v>21</v>
      </c>
      <c r="P39" s="21"/>
      <c r="IV39" s="49"/>
    </row>
    <row r="40" spans="2:256" ht="13.5" thickBot="1" x14ac:dyDescent="0.25">
      <c r="B40" s="64"/>
      <c r="C40" s="16"/>
      <c r="D40" s="17" t="str">
        <f t="shared" si="0"/>
        <v/>
      </c>
      <c r="E40" s="18"/>
      <c r="F40" s="17" t="str">
        <f t="shared" si="1"/>
        <v/>
      </c>
      <c r="G40" s="19" t="str">
        <f t="shared" si="2"/>
        <v/>
      </c>
      <c r="H40" s="20" t="str">
        <f t="shared" si="3"/>
        <v/>
      </c>
      <c r="I40" s="64"/>
      <c r="J40" s="64"/>
      <c r="L40" s="46" t="s">
        <v>180</v>
      </c>
      <c r="M40">
        <v>100030</v>
      </c>
      <c r="N40" s="27">
        <v>2.14</v>
      </c>
      <c r="O40" s="36" t="s">
        <v>21</v>
      </c>
      <c r="P40" s="21"/>
      <c r="IV40" s="49"/>
    </row>
    <row r="41" spans="2:256" ht="13.5" thickBot="1" x14ac:dyDescent="0.25">
      <c r="B41" s="64"/>
      <c r="C41" s="16"/>
      <c r="D41" s="17" t="str">
        <f t="shared" si="0"/>
        <v/>
      </c>
      <c r="E41" s="18"/>
      <c r="F41" s="17" t="str">
        <f t="shared" si="1"/>
        <v/>
      </c>
      <c r="G41" s="19" t="str">
        <f t="shared" si="2"/>
        <v/>
      </c>
      <c r="H41" s="20" t="str">
        <f t="shared" si="3"/>
        <v/>
      </c>
      <c r="I41" s="64"/>
      <c r="J41" s="64"/>
      <c r="L41" s="46" t="s">
        <v>93</v>
      </c>
      <c r="M41">
        <v>100031</v>
      </c>
      <c r="N41" s="27">
        <v>8.5</v>
      </c>
      <c r="O41" t="s">
        <v>21</v>
      </c>
      <c r="P41" s="21"/>
      <c r="IV41" s="49"/>
    </row>
    <row r="42" spans="2:256" x14ac:dyDescent="0.2">
      <c r="B42" s="64"/>
      <c r="C42" s="2"/>
      <c r="D42" s="2"/>
      <c r="E42" s="2"/>
      <c r="F42" s="2"/>
      <c r="G42" s="2"/>
      <c r="H42" s="2"/>
      <c r="I42" s="64"/>
      <c r="J42" s="64"/>
      <c r="L42" s="46" t="s">
        <v>46</v>
      </c>
      <c r="M42">
        <v>100032</v>
      </c>
      <c r="N42" s="34">
        <v>47.84</v>
      </c>
      <c r="O42" s="36" t="s">
        <v>21</v>
      </c>
      <c r="P42" s="21"/>
      <c r="IV42" s="49"/>
    </row>
    <row r="43" spans="2:256" x14ac:dyDescent="0.2">
      <c r="B43" s="64"/>
      <c r="C43" s="2"/>
      <c r="D43" s="2"/>
      <c r="E43" s="60" t="s">
        <v>6</v>
      </c>
      <c r="F43" s="60"/>
      <c r="G43" s="61"/>
      <c r="H43" s="22">
        <f>SUM(H7:H41)</f>
        <v>0</v>
      </c>
      <c r="I43" s="64"/>
      <c r="J43" s="64"/>
      <c r="L43" s="46" t="s">
        <v>133</v>
      </c>
      <c r="M43">
        <v>100033</v>
      </c>
      <c r="N43" s="27">
        <v>1.1399999999999999</v>
      </c>
      <c r="O43" t="s">
        <v>14</v>
      </c>
      <c r="P43" s="21"/>
      <c r="IV43" s="49"/>
    </row>
    <row r="44" spans="2:256" ht="15" customHeight="1" thickBot="1" x14ac:dyDescent="0.25">
      <c r="B44" s="64"/>
      <c r="C44" s="2"/>
      <c r="D44" s="2"/>
      <c r="E44" s="60" t="s">
        <v>231</v>
      </c>
      <c r="F44" s="60"/>
      <c r="G44" s="61"/>
      <c r="H44" s="23">
        <f>H43*21%</f>
        <v>0</v>
      </c>
      <c r="I44" s="64"/>
      <c r="J44" s="64"/>
      <c r="L44" s="46" t="s">
        <v>88</v>
      </c>
      <c r="M44">
        <v>100034</v>
      </c>
      <c r="N44" s="27">
        <v>0.1835</v>
      </c>
      <c r="O44" t="s">
        <v>21</v>
      </c>
      <c r="P44" s="21"/>
      <c r="IV44" s="49"/>
    </row>
    <row r="45" spans="2:256" ht="17.25" thickTop="1" thickBot="1" x14ac:dyDescent="0.3">
      <c r="B45" s="64"/>
      <c r="C45" s="2"/>
      <c r="D45" s="2"/>
      <c r="E45" s="62" t="s">
        <v>45</v>
      </c>
      <c r="F45" s="62"/>
      <c r="G45" s="63"/>
      <c r="H45" s="24">
        <f>H43+H44</f>
        <v>0</v>
      </c>
      <c r="I45" s="64"/>
      <c r="J45" s="64"/>
      <c r="L45" s="46" t="s">
        <v>223</v>
      </c>
      <c r="M45">
        <v>100035</v>
      </c>
      <c r="N45" s="27">
        <v>2.0499999999999998</v>
      </c>
      <c r="O45" s="36" t="s">
        <v>21</v>
      </c>
      <c r="P45" s="21"/>
      <c r="IV45" s="49"/>
    </row>
    <row r="46" spans="2:256" ht="13.5" thickTop="1" x14ac:dyDescent="0.2">
      <c r="B46" s="64"/>
      <c r="C46" s="2"/>
      <c r="D46" s="2"/>
      <c r="E46" s="2"/>
      <c r="F46" s="2"/>
      <c r="G46" s="2"/>
      <c r="H46" s="2"/>
      <c r="I46" s="64"/>
      <c r="J46" s="64"/>
      <c r="L46" s="46" t="s">
        <v>98</v>
      </c>
      <c r="M46">
        <v>100036</v>
      </c>
      <c r="N46" s="35">
        <v>0.56999999999999995</v>
      </c>
      <c r="O46" t="s">
        <v>21</v>
      </c>
      <c r="P46" s="21"/>
      <c r="IV46" s="49"/>
    </row>
    <row r="47" spans="2:256" x14ac:dyDescent="0.2">
      <c r="B47" s="49"/>
      <c r="C47" s="49"/>
      <c r="D47" s="49"/>
      <c r="E47" s="49"/>
      <c r="F47" s="49"/>
      <c r="G47" s="49"/>
      <c r="H47" s="49"/>
      <c r="I47" s="49"/>
      <c r="J47" s="49"/>
      <c r="L47" s="46" t="s">
        <v>96</v>
      </c>
      <c r="M47">
        <v>100037</v>
      </c>
      <c r="N47" s="35">
        <v>5.5E-2</v>
      </c>
      <c r="O47" t="s">
        <v>21</v>
      </c>
      <c r="P47" s="21"/>
    </row>
    <row r="48" spans="2:256" hidden="1" x14ac:dyDescent="0.2">
      <c r="B48" s="47"/>
      <c r="C48" s="47"/>
      <c r="D48" s="47"/>
      <c r="E48" s="47"/>
      <c r="F48" s="47"/>
      <c r="G48" s="47"/>
      <c r="H48" s="47"/>
      <c r="I48" s="47"/>
      <c r="J48" s="25"/>
      <c r="L48" s="46" t="s">
        <v>199</v>
      </c>
      <c r="M48">
        <v>100038</v>
      </c>
      <c r="N48" s="27">
        <v>0.14599999999999999</v>
      </c>
      <c r="O48" s="36" t="s">
        <v>21</v>
      </c>
      <c r="P48" s="21"/>
    </row>
    <row r="49" spans="2:16" hidden="1" x14ac:dyDescent="0.2">
      <c r="B49" s="47"/>
      <c r="C49" s="47"/>
      <c r="D49" s="47"/>
      <c r="E49" s="47"/>
      <c r="F49" s="47"/>
      <c r="G49" s="47"/>
      <c r="H49" s="47"/>
      <c r="I49" s="47"/>
      <c r="J49" s="25"/>
      <c r="L49" s="46" t="s">
        <v>178</v>
      </c>
      <c r="M49">
        <v>100039</v>
      </c>
      <c r="N49" s="27">
        <v>3.64</v>
      </c>
      <c r="O49" s="36" t="s">
        <v>21</v>
      </c>
      <c r="P49" s="21"/>
    </row>
    <row r="50" spans="2:16" hidden="1" x14ac:dyDescent="0.2">
      <c r="B50" s="47"/>
      <c r="C50" s="47"/>
      <c r="D50" s="47"/>
      <c r="E50" s="47"/>
      <c r="F50" s="47"/>
      <c r="G50" s="47"/>
      <c r="H50" s="47"/>
      <c r="I50" s="47"/>
      <c r="J50" s="25"/>
      <c r="L50" s="46" t="s">
        <v>177</v>
      </c>
      <c r="M50">
        <v>100040</v>
      </c>
      <c r="N50" s="27">
        <v>3.64</v>
      </c>
      <c r="O50" s="36" t="s">
        <v>21</v>
      </c>
      <c r="P50" s="21"/>
    </row>
    <row r="51" spans="2:16" hidden="1" x14ac:dyDescent="0.2">
      <c r="B51" s="47"/>
      <c r="C51" s="47"/>
      <c r="D51" s="47"/>
      <c r="E51" s="47"/>
      <c r="F51" s="47"/>
      <c r="G51" s="47"/>
      <c r="H51" s="47"/>
      <c r="I51" s="47"/>
      <c r="J51" s="25"/>
      <c r="L51" s="46" t="s">
        <v>173</v>
      </c>
      <c r="M51">
        <v>100041</v>
      </c>
      <c r="N51" s="27">
        <v>8.9499999999999993</v>
      </c>
      <c r="O51" s="36" t="s">
        <v>21</v>
      </c>
      <c r="P51" s="21"/>
    </row>
    <row r="52" spans="2:16" hidden="1" x14ac:dyDescent="0.2">
      <c r="B52" s="47"/>
      <c r="C52" s="47"/>
      <c r="D52" s="47"/>
      <c r="E52" s="47"/>
      <c r="F52" s="47"/>
      <c r="G52" s="47"/>
      <c r="H52" s="47"/>
      <c r="I52" s="47"/>
      <c r="J52" s="25"/>
      <c r="L52" s="46" t="s">
        <v>203</v>
      </c>
      <c r="M52">
        <v>100042</v>
      </c>
      <c r="N52" s="34">
        <v>23.25</v>
      </c>
      <c r="O52" s="36" t="s">
        <v>21</v>
      </c>
      <c r="P52" s="21"/>
    </row>
    <row r="53" spans="2:16" hidden="1" x14ac:dyDescent="0.2">
      <c r="B53" s="47"/>
      <c r="C53" s="47"/>
      <c r="D53" s="47"/>
      <c r="E53" s="47"/>
      <c r="F53" s="47"/>
      <c r="G53" s="47"/>
      <c r="H53" s="47"/>
      <c r="I53" s="47"/>
      <c r="J53" s="25"/>
      <c r="L53" s="46" t="s">
        <v>44</v>
      </c>
      <c r="M53">
        <v>100043</v>
      </c>
      <c r="N53" s="34">
        <v>12.74</v>
      </c>
      <c r="O53" s="36" t="s">
        <v>21</v>
      </c>
      <c r="P53" s="21"/>
    </row>
    <row r="54" spans="2:16" hidden="1" x14ac:dyDescent="0.2">
      <c r="B54" s="47"/>
      <c r="C54" s="47"/>
      <c r="D54" s="47"/>
      <c r="E54" s="47"/>
      <c r="F54" s="47"/>
      <c r="G54" s="47"/>
      <c r="H54" s="47"/>
      <c r="I54" s="47"/>
      <c r="J54" s="25"/>
      <c r="L54" s="46" t="s">
        <v>34</v>
      </c>
      <c r="M54">
        <v>100044</v>
      </c>
      <c r="N54" s="34">
        <v>12.13</v>
      </c>
      <c r="O54" s="36" t="s">
        <v>21</v>
      </c>
      <c r="P54" s="21"/>
    </row>
    <row r="55" spans="2:16" hidden="1" x14ac:dyDescent="0.2">
      <c r="B55" s="47"/>
      <c r="C55" s="47"/>
      <c r="D55" s="47"/>
      <c r="E55" s="47"/>
      <c r="F55" s="47"/>
      <c r="G55" s="47"/>
      <c r="H55" s="47"/>
      <c r="I55" s="47"/>
      <c r="J55" s="25"/>
      <c r="L55" s="46" t="s">
        <v>165</v>
      </c>
      <c r="M55">
        <v>100045</v>
      </c>
      <c r="N55" s="34">
        <v>8.06</v>
      </c>
      <c r="O55" s="36" t="s">
        <v>21</v>
      </c>
      <c r="P55" s="21"/>
    </row>
    <row r="56" spans="2:16" hidden="1" x14ac:dyDescent="0.2">
      <c r="B56" s="47"/>
      <c r="C56" s="47"/>
      <c r="D56" s="47"/>
      <c r="E56" s="47"/>
      <c r="F56" s="47"/>
      <c r="G56" s="47"/>
      <c r="H56" s="47"/>
      <c r="I56" s="47"/>
      <c r="J56" s="25"/>
      <c r="L56" s="46" t="s">
        <v>168</v>
      </c>
      <c r="M56">
        <v>100046</v>
      </c>
      <c r="N56" s="34">
        <v>118</v>
      </c>
      <c r="O56" s="36" t="s">
        <v>21</v>
      </c>
      <c r="P56" s="21"/>
    </row>
    <row r="57" spans="2:16" hidden="1" x14ac:dyDescent="0.2">
      <c r="B57" s="47"/>
      <c r="C57" s="47"/>
      <c r="D57" s="47"/>
      <c r="E57" s="47"/>
      <c r="F57" s="47"/>
      <c r="G57" s="47"/>
      <c r="H57" s="47"/>
      <c r="I57" s="47"/>
      <c r="J57" s="25"/>
      <c r="L57" s="46" t="s">
        <v>145</v>
      </c>
      <c r="M57">
        <v>100047</v>
      </c>
      <c r="N57" s="27">
        <v>0.3</v>
      </c>
      <c r="O57" t="s">
        <v>21</v>
      </c>
      <c r="P57" s="21"/>
    </row>
    <row r="58" spans="2:16" hidden="1" x14ac:dyDescent="0.2">
      <c r="B58" s="47"/>
      <c r="C58" s="47"/>
      <c r="D58" s="47"/>
      <c r="E58" s="47"/>
      <c r="F58" s="47"/>
      <c r="G58" s="47"/>
      <c r="H58" s="47"/>
      <c r="I58" s="47"/>
      <c r="J58" s="25"/>
      <c r="L58" s="46" t="s">
        <v>146</v>
      </c>
      <c r="M58">
        <v>100048</v>
      </c>
      <c r="N58" s="27">
        <v>0.32</v>
      </c>
      <c r="O58" t="s">
        <v>21</v>
      </c>
      <c r="P58" s="21"/>
    </row>
    <row r="59" spans="2:16" hidden="1" x14ac:dyDescent="0.2">
      <c r="B59" s="47"/>
      <c r="C59" s="47"/>
      <c r="D59" s="47"/>
      <c r="E59" s="47"/>
      <c r="F59" s="47"/>
      <c r="G59" s="47"/>
      <c r="H59" s="47"/>
      <c r="I59" s="47"/>
      <c r="J59" s="25"/>
      <c r="L59" s="46" t="s">
        <v>100</v>
      </c>
      <c r="M59">
        <v>100049</v>
      </c>
      <c r="N59" s="35">
        <v>0.64500000000000002</v>
      </c>
      <c r="O59" t="s">
        <v>21</v>
      </c>
      <c r="P59" s="21"/>
    </row>
    <row r="60" spans="2:16" hidden="1" x14ac:dyDescent="0.2">
      <c r="B60" s="47"/>
      <c r="C60" s="47"/>
      <c r="D60" s="47"/>
      <c r="E60" s="47"/>
      <c r="F60" s="47"/>
      <c r="G60" s="47"/>
      <c r="H60" s="47"/>
      <c r="I60" s="47"/>
      <c r="J60" s="25"/>
      <c r="L60" s="46" t="s">
        <v>226</v>
      </c>
      <c r="M60">
        <v>100208</v>
      </c>
      <c r="N60" s="27">
        <v>1.56</v>
      </c>
      <c r="O60" s="36" t="s">
        <v>14</v>
      </c>
      <c r="P60" s="21"/>
    </row>
    <row r="61" spans="2:16" hidden="1" x14ac:dyDescent="0.2">
      <c r="B61" s="47"/>
      <c r="C61" s="47"/>
      <c r="D61" s="47"/>
      <c r="E61" s="47"/>
      <c r="F61" s="47"/>
      <c r="G61" s="47"/>
      <c r="H61" s="47"/>
      <c r="I61" s="47"/>
      <c r="J61" s="25"/>
      <c r="L61" s="46" t="s">
        <v>16</v>
      </c>
      <c r="M61">
        <v>100050</v>
      </c>
      <c r="N61" s="34">
        <v>0.75129999999999997</v>
      </c>
      <c r="O61" s="36" t="s">
        <v>14</v>
      </c>
      <c r="P61" s="21"/>
    </row>
    <row r="62" spans="2:16" hidden="1" x14ac:dyDescent="0.2">
      <c r="B62" s="47"/>
      <c r="C62" s="47"/>
      <c r="D62" s="47"/>
      <c r="E62" s="47"/>
      <c r="F62" s="47"/>
      <c r="G62" s="47"/>
      <c r="H62" s="47"/>
      <c r="I62" s="47"/>
      <c r="J62" s="25"/>
      <c r="L62" s="46" t="s">
        <v>17</v>
      </c>
      <c r="M62">
        <v>100051</v>
      </c>
      <c r="N62" s="34">
        <v>0.95099999999999996</v>
      </c>
      <c r="O62" s="36" t="s">
        <v>14</v>
      </c>
      <c r="P62" s="21"/>
    </row>
    <row r="63" spans="2:16" hidden="1" x14ac:dyDescent="0.2">
      <c r="B63" s="47"/>
      <c r="C63" s="47"/>
      <c r="D63" s="47"/>
      <c r="E63" s="47"/>
      <c r="F63" s="47"/>
      <c r="G63" s="47"/>
      <c r="H63" s="47"/>
      <c r="I63" s="47"/>
      <c r="J63" s="25"/>
      <c r="L63" s="46" t="s">
        <v>30</v>
      </c>
      <c r="M63">
        <v>100052</v>
      </c>
      <c r="N63" s="34">
        <v>26.2</v>
      </c>
      <c r="O63" s="36" t="s">
        <v>21</v>
      </c>
    </row>
    <row r="64" spans="2:16" hidden="1" x14ac:dyDescent="0.2">
      <c r="B64" s="47"/>
      <c r="C64" s="47"/>
      <c r="D64" s="47"/>
      <c r="E64" s="47"/>
      <c r="F64" s="47"/>
      <c r="G64" s="47"/>
      <c r="H64" s="47"/>
      <c r="I64" s="47"/>
      <c r="J64" s="25"/>
      <c r="L64" s="46" t="s">
        <v>28</v>
      </c>
      <c r="M64">
        <v>100053</v>
      </c>
      <c r="N64" s="34">
        <v>42.2</v>
      </c>
      <c r="O64" s="36" t="s">
        <v>21</v>
      </c>
      <c r="P64" s="21"/>
    </row>
    <row r="65" spans="2:16" hidden="1" x14ac:dyDescent="0.2">
      <c r="B65" s="47"/>
      <c r="C65" s="47"/>
      <c r="D65" s="47"/>
      <c r="E65" s="47"/>
      <c r="F65" s="47"/>
      <c r="G65" s="47"/>
      <c r="H65" s="47"/>
      <c r="I65" s="47"/>
      <c r="J65" s="25"/>
      <c r="L65" s="46" t="s">
        <v>29</v>
      </c>
      <c r="M65">
        <v>100054</v>
      </c>
      <c r="N65" s="34">
        <v>150.1</v>
      </c>
      <c r="O65" s="36" t="s">
        <v>21</v>
      </c>
      <c r="P65" s="21"/>
    </row>
    <row r="66" spans="2:16" hidden="1" x14ac:dyDescent="0.2">
      <c r="B66" s="47"/>
      <c r="C66" s="47"/>
      <c r="D66" s="47"/>
      <c r="E66" s="47"/>
      <c r="F66" s="47"/>
      <c r="G66" s="47"/>
      <c r="H66" s="47"/>
      <c r="I66" s="47"/>
      <c r="J66" s="25"/>
      <c r="L66" s="46" t="s">
        <v>142</v>
      </c>
      <c r="M66">
        <v>100055</v>
      </c>
      <c r="N66" s="34">
        <v>2.25</v>
      </c>
      <c r="O66" s="36" t="s">
        <v>21</v>
      </c>
      <c r="P66" s="21"/>
    </row>
    <row r="67" spans="2:16" hidden="1" x14ac:dyDescent="0.2">
      <c r="B67" s="47"/>
      <c r="C67" s="47"/>
      <c r="D67" s="47"/>
      <c r="E67" s="47"/>
      <c r="F67" s="47"/>
      <c r="G67" s="47"/>
      <c r="H67" s="47"/>
      <c r="I67" s="47"/>
      <c r="J67" s="25"/>
      <c r="L67" s="46" t="s">
        <v>101</v>
      </c>
      <c r="M67">
        <v>100056</v>
      </c>
      <c r="N67" s="35">
        <v>0.64500000000000002</v>
      </c>
      <c r="O67" t="s">
        <v>21</v>
      </c>
    </row>
    <row r="68" spans="2:16" hidden="1" x14ac:dyDescent="0.2">
      <c r="B68" s="47"/>
      <c r="C68" s="47"/>
      <c r="D68" s="47"/>
      <c r="E68" s="47"/>
      <c r="F68" s="47"/>
      <c r="G68" s="47"/>
      <c r="H68" s="47"/>
      <c r="I68" s="47"/>
      <c r="J68" s="25"/>
      <c r="L68" s="46" t="s">
        <v>18</v>
      </c>
      <c r="M68">
        <v>100057</v>
      </c>
      <c r="N68" s="34">
        <v>0.19800000000000001</v>
      </c>
      <c r="O68" s="36" t="s">
        <v>14</v>
      </c>
      <c r="P68" s="21"/>
    </row>
    <row r="69" spans="2:16" hidden="1" x14ac:dyDescent="0.2">
      <c r="B69" s="47"/>
      <c r="C69" s="47"/>
      <c r="D69" s="47"/>
      <c r="E69" s="47"/>
      <c r="F69" s="47"/>
      <c r="G69" s="47"/>
      <c r="H69" s="47"/>
      <c r="I69" s="47"/>
      <c r="J69" s="25"/>
      <c r="L69" s="46" t="s">
        <v>19</v>
      </c>
      <c r="M69">
        <v>100058</v>
      </c>
      <c r="N69" s="34">
        <v>0.50129999999999997</v>
      </c>
      <c r="O69" s="36" t="s">
        <v>14</v>
      </c>
      <c r="P69" s="21"/>
    </row>
    <row r="70" spans="2:16" hidden="1" x14ac:dyDescent="0.2">
      <c r="B70" s="47"/>
      <c r="C70" s="47"/>
      <c r="D70" s="47"/>
      <c r="E70" s="47"/>
      <c r="F70" s="47"/>
      <c r="G70" s="47"/>
      <c r="H70" s="47"/>
      <c r="I70" s="47"/>
      <c r="J70" s="25"/>
      <c r="L70" s="46" t="s">
        <v>229</v>
      </c>
      <c r="M70">
        <v>100211</v>
      </c>
      <c r="N70" s="27">
        <v>4.8</v>
      </c>
      <c r="O70" t="s">
        <v>21</v>
      </c>
      <c r="P70" s="21"/>
    </row>
    <row r="71" spans="2:16" hidden="1" x14ac:dyDescent="0.2">
      <c r="B71" s="47"/>
      <c r="C71" s="47"/>
      <c r="D71" s="47"/>
      <c r="E71" s="47"/>
      <c r="F71" s="47"/>
      <c r="G71" s="47"/>
      <c r="H71" s="47"/>
      <c r="I71" s="47"/>
      <c r="J71" s="25"/>
      <c r="L71" s="46" t="s">
        <v>187</v>
      </c>
      <c r="M71">
        <v>100059</v>
      </c>
      <c r="N71" s="27">
        <v>2.65</v>
      </c>
      <c r="O71" s="36" t="s">
        <v>21</v>
      </c>
    </row>
    <row r="72" spans="2:16" hidden="1" x14ac:dyDescent="0.2">
      <c r="B72" s="47"/>
      <c r="C72" s="47"/>
      <c r="D72" s="47"/>
      <c r="E72" s="47"/>
      <c r="F72" s="47"/>
      <c r="G72" s="47"/>
      <c r="H72" s="47"/>
      <c r="I72" s="47"/>
      <c r="J72" s="25"/>
      <c r="L72" s="46" t="s">
        <v>188</v>
      </c>
      <c r="M72">
        <v>100060</v>
      </c>
      <c r="N72" s="27">
        <v>2.65</v>
      </c>
      <c r="O72" s="36" t="s">
        <v>21</v>
      </c>
    </row>
    <row r="73" spans="2:16" hidden="1" x14ac:dyDescent="0.2">
      <c r="B73" s="47"/>
      <c r="C73" s="47"/>
      <c r="D73" s="47"/>
      <c r="E73" s="47"/>
      <c r="F73" s="47"/>
      <c r="G73" s="47"/>
      <c r="H73" s="47"/>
      <c r="I73" s="47"/>
      <c r="J73" s="25"/>
      <c r="L73" s="46" t="s">
        <v>189</v>
      </c>
      <c r="M73">
        <v>100061</v>
      </c>
      <c r="N73" s="27">
        <v>19.95</v>
      </c>
      <c r="O73" s="36" t="s">
        <v>21</v>
      </c>
    </row>
    <row r="74" spans="2:16" hidden="1" x14ac:dyDescent="0.2">
      <c r="B74" s="47"/>
      <c r="C74" s="47"/>
      <c r="D74" s="47"/>
      <c r="E74" s="47"/>
      <c r="F74" s="47"/>
      <c r="G74" s="47"/>
      <c r="H74" s="47"/>
      <c r="I74" s="47"/>
      <c r="J74" s="25"/>
      <c r="L74" s="46" t="s">
        <v>67</v>
      </c>
      <c r="M74">
        <v>100062</v>
      </c>
      <c r="N74" s="27">
        <v>1.82</v>
      </c>
      <c r="O74" t="s">
        <v>21</v>
      </c>
    </row>
    <row r="75" spans="2:16" hidden="1" x14ac:dyDescent="0.2">
      <c r="B75" s="47"/>
      <c r="C75" s="47"/>
      <c r="D75" s="47"/>
      <c r="E75" s="47"/>
      <c r="F75" s="47"/>
      <c r="G75" s="47"/>
      <c r="H75" s="47"/>
      <c r="I75" s="47"/>
      <c r="J75" s="25"/>
      <c r="L75" s="46" t="s">
        <v>68</v>
      </c>
      <c r="M75">
        <v>100063</v>
      </c>
      <c r="N75" s="27">
        <v>1.87</v>
      </c>
      <c r="O75" t="s">
        <v>21</v>
      </c>
    </row>
    <row r="76" spans="2:16" hidden="1" x14ac:dyDescent="0.2">
      <c r="B76" s="47"/>
      <c r="C76" s="47"/>
      <c r="D76" s="47"/>
      <c r="E76" s="47"/>
      <c r="F76" s="47"/>
      <c r="G76" s="47"/>
      <c r="H76" s="47"/>
      <c r="I76" s="47"/>
      <c r="J76" s="25"/>
      <c r="L76" s="46" t="s">
        <v>69</v>
      </c>
      <c r="M76">
        <v>100064</v>
      </c>
      <c r="N76" s="27">
        <v>1.95</v>
      </c>
      <c r="O76" t="s">
        <v>21</v>
      </c>
    </row>
    <row r="77" spans="2:16" hidden="1" x14ac:dyDescent="0.2">
      <c r="B77" s="47"/>
      <c r="C77" s="47"/>
      <c r="D77" s="47"/>
      <c r="E77" s="47"/>
      <c r="F77" s="47"/>
      <c r="G77" s="47"/>
      <c r="H77" s="47"/>
      <c r="I77" s="47"/>
      <c r="J77" s="25"/>
      <c r="L77" s="46" t="s">
        <v>116</v>
      </c>
      <c r="M77">
        <v>100065</v>
      </c>
      <c r="N77" s="27">
        <v>2.35</v>
      </c>
      <c r="O77" t="s">
        <v>21</v>
      </c>
    </row>
    <row r="78" spans="2:16" hidden="1" x14ac:dyDescent="0.2">
      <c r="B78" s="47"/>
      <c r="C78" s="47"/>
      <c r="D78" s="47"/>
      <c r="E78" s="47"/>
      <c r="F78" s="47"/>
      <c r="G78" s="47"/>
      <c r="H78" s="47"/>
      <c r="I78" s="47"/>
      <c r="J78" s="25"/>
      <c r="L78" s="46" t="s">
        <v>117</v>
      </c>
      <c r="M78">
        <v>100066</v>
      </c>
      <c r="N78" s="27">
        <v>2.35</v>
      </c>
      <c r="O78" t="s">
        <v>21</v>
      </c>
    </row>
    <row r="79" spans="2:16" hidden="1" x14ac:dyDescent="0.2">
      <c r="B79" s="47"/>
      <c r="C79" s="47"/>
      <c r="D79" s="47"/>
      <c r="E79" s="47"/>
      <c r="F79" s="47"/>
      <c r="G79" s="47"/>
      <c r="H79" s="47"/>
      <c r="I79" s="47"/>
      <c r="J79" s="25"/>
      <c r="L79" s="46" t="s">
        <v>125</v>
      </c>
      <c r="M79">
        <v>100067</v>
      </c>
      <c r="N79" s="27">
        <v>22.51</v>
      </c>
      <c r="O79" t="s">
        <v>21</v>
      </c>
    </row>
    <row r="80" spans="2:16" hidden="1" x14ac:dyDescent="0.2">
      <c r="B80" s="47"/>
      <c r="C80" s="47"/>
      <c r="D80" s="47"/>
      <c r="E80" s="47"/>
      <c r="F80" s="47"/>
      <c r="G80" s="47"/>
      <c r="H80" s="47"/>
      <c r="I80" s="47"/>
      <c r="J80" s="25"/>
      <c r="L80" s="46" t="s">
        <v>141</v>
      </c>
      <c r="M80">
        <v>100068</v>
      </c>
      <c r="N80" s="34">
        <v>9.98</v>
      </c>
      <c r="O80" s="36" t="s">
        <v>21</v>
      </c>
    </row>
    <row r="81" spans="2:15" hidden="1" x14ac:dyDescent="0.2">
      <c r="B81" s="47"/>
      <c r="C81" s="47"/>
      <c r="D81" s="47"/>
      <c r="E81" s="47"/>
      <c r="F81" s="47"/>
      <c r="G81" s="47"/>
      <c r="H81" s="47"/>
      <c r="I81" s="47"/>
      <c r="J81" s="25"/>
      <c r="L81" s="46" t="s">
        <v>206</v>
      </c>
      <c r="M81">
        <v>100069</v>
      </c>
      <c r="N81" s="27">
        <v>0.16719999999999999</v>
      </c>
      <c r="O81" t="s">
        <v>14</v>
      </c>
    </row>
    <row r="82" spans="2:15" hidden="1" x14ac:dyDescent="0.2">
      <c r="B82" s="47"/>
      <c r="C82" s="47"/>
      <c r="D82" s="47"/>
      <c r="E82" s="47"/>
      <c r="F82" s="47"/>
      <c r="G82" s="47"/>
      <c r="H82" s="47"/>
      <c r="I82" s="47"/>
      <c r="J82" s="25"/>
      <c r="L82" s="46" t="s">
        <v>207</v>
      </c>
      <c r="M82">
        <v>100070</v>
      </c>
      <c r="N82" s="27">
        <v>0.16719999999999999</v>
      </c>
      <c r="O82" t="s">
        <v>14</v>
      </c>
    </row>
    <row r="83" spans="2:15" hidden="1" x14ac:dyDescent="0.2">
      <c r="B83" s="47"/>
      <c r="C83" s="47"/>
      <c r="D83" s="47"/>
      <c r="E83" s="47"/>
      <c r="F83" s="47"/>
      <c r="G83" s="47"/>
      <c r="H83" s="47"/>
      <c r="I83" s="47"/>
      <c r="J83" s="25"/>
      <c r="L83" s="46" t="s">
        <v>208</v>
      </c>
      <c r="M83">
        <v>100071</v>
      </c>
      <c r="N83" s="27">
        <v>0.16719999999999999</v>
      </c>
      <c r="O83" t="s">
        <v>14</v>
      </c>
    </row>
    <row r="84" spans="2:15" hidden="1" x14ac:dyDescent="0.2">
      <c r="B84" s="47"/>
      <c r="C84" s="47"/>
      <c r="D84" s="47"/>
      <c r="E84" s="47"/>
      <c r="F84" s="47"/>
      <c r="G84" s="47"/>
      <c r="H84" s="47"/>
      <c r="I84" s="47"/>
      <c r="J84" s="25"/>
      <c r="L84" s="46" t="s">
        <v>209</v>
      </c>
      <c r="M84">
        <v>100072</v>
      </c>
      <c r="N84" s="27">
        <v>0.10299999999999999</v>
      </c>
      <c r="O84" t="s">
        <v>14</v>
      </c>
    </row>
    <row r="85" spans="2:15" hidden="1" x14ac:dyDescent="0.2">
      <c r="B85" s="47"/>
      <c r="C85" s="47"/>
      <c r="D85" s="47"/>
      <c r="E85" s="47"/>
      <c r="F85" s="47"/>
      <c r="G85" s="47"/>
      <c r="H85" s="47"/>
      <c r="I85" s="47"/>
      <c r="J85" s="25"/>
      <c r="L85" s="46" t="s">
        <v>89</v>
      </c>
      <c r="M85">
        <v>100073</v>
      </c>
      <c r="N85" s="27">
        <v>4.26</v>
      </c>
      <c r="O85" t="s">
        <v>21</v>
      </c>
    </row>
    <row r="86" spans="2:15" hidden="1" x14ac:dyDescent="0.2">
      <c r="B86" s="47"/>
      <c r="C86" s="47"/>
      <c r="D86" s="47"/>
      <c r="E86" s="47"/>
      <c r="F86" s="47"/>
      <c r="G86" s="47"/>
      <c r="H86" s="47"/>
      <c r="I86" s="47"/>
      <c r="J86" s="25"/>
      <c r="L86" s="46" t="s">
        <v>163</v>
      </c>
      <c r="M86">
        <v>100074</v>
      </c>
      <c r="N86" s="27">
        <v>8.17</v>
      </c>
      <c r="O86" t="s">
        <v>21</v>
      </c>
    </row>
    <row r="87" spans="2:15" hidden="1" x14ac:dyDescent="0.2">
      <c r="B87" s="47"/>
      <c r="C87" s="47"/>
      <c r="D87" s="47"/>
      <c r="E87" s="47"/>
      <c r="F87" s="47"/>
      <c r="G87" s="47"/>
      <c r="H87" s="47"/>
      <c r="I87" s="47"/>
      <c r="J87" s="25"/>
      <c r="L87" s="46" t="s">
        <v>162</v>
      </c>
      <c r="M87">
        <v>100075</v>
      </c>
      <c r="N87" s="27">
        <v>10.199999999999999</v>
      </c>
      <c r="O87" t="s">
        <v>21</v>
      </c>
    </row>
    <row r="88" spans="2:15" hidden="1" x14ac:dyDescent="0.2">
      <c r="B88" s="47"/>
      <c r="C88" s="47"/>
      <c r="D88" s="47"/>
      <c r="E88" s="47"/>
      <c r="F88" s="47"/>
      <c r="G88" s="47"/>
      <c r="H88" s="47"/>
      <c r="I88" s="47"/>
      <c r="J88" s="25"/>
      <c r="L88" s="46" t="s">
        <v>161</v>
      </c>
      <c r="M88">
        <v>100076</v>
      </c>
      <c r="N88" s="27">
        <v>9.9499999999999993</v>
      </c>
      <c r="O88" t="s">
        <v>21</v>
      </c>
    </row>
    <row r="89" spans="2:15" hidden="1" x14ac:dyDescent="0.2">
      <c r="B89" s="47"/>
      <c r="C89" s="47"/>
      <c r="D89" s="47"/>
      <c r="E89" s="47"/>
      <c r="F89" s="47"/>
      <c r="G89" s="47"/>
      <c r="H89" s="47"/>
      <c r="I89" s="47"/>
      <c r="J89" s="25"/>
      <c r="L89" s="46" t="s">
        <v>65</v>
      </c>
      <c r="M89">
        <v>100077</v>
      </c>
      <c r="N89" s="27">
        <v>6.33</v>
      </c>
      <c r="O89" s="36" t="s">
        <v>21</v>
      </c>
    </row>
    <row r="90" spans="2:15" hidden="1" x14ac:dyDescent="0.2">
      <c r="B90" s="47"/>
      <c r="C90" s="47"/>
      <c r="D90" s="47"/>
      <c r="E90" s="47"/>
      <c r="F90" s="47"/>
      <c r="G90" s="47"/>
      <c r="H90" s="47"/>
      <c r="I90" s="47"/>
      <c r="J90" s="25"/>
      <c r="L90" s="46" t="s">
        <v>102</v>
      </c>
      <c r="M90">
        <v>100078</v>
      </c>
      <c r="N90" s="35">
        <v>0.64500000000000002</v>
      </c>
      <c r="O90" t="s">
        <v>21</v>
      </c>
    </row>
    <row r="91" spans="2:15" hidden="1" x14ac:dyDescent="0.2">
      <c r="B91" s="47"/>
      <c r="C91" s="47"/>
      <c r="D91" s="47"/>
      <c r="E91" s="47"/>
      <c r="F91" s="47"/>
      <c r="G91" s="47"/>
      <c r="H91" s="47"/>
      <c r="I91" s="47"/>
      <c r="J91" s="25"/>
      <c r="L91" s="46" t="s">
        <v>74</v>
      </c>
      <c r="M91">
        <v>100079</v>
      </c>
      <c r="N91" s="27">
        <v>4.2</v>
      </c>
      <c r="O91" t="s">
        <v>14</v>
      </c>
    </row>
    <row r="92" spans="2:15" hidden="1" x14ac:dyDescent="0.2">
      <c r="B92" s="47"/>
      <c r="C92" s="47"/>
      <c r="D92" s="47"/>
      <c r="E92" s="47"/>
      <c r="F92" s="47"/>
      <c r="G92" s="47"/>
      <c r="H92" s="47"/>
      <c r="I92" s="47"/>
      <c r="J92" s="25"/>
      <c r="L92" s="46" t="s">
        <v>66</v>
      </c>
      <c r="M92">
        <v>100080</v>
      </c>
      <c r="N92" s="27">
        <v>1.1000000000000001</v>
      </c>
      <c r="O92" t="s">
        <v>21</v>
      </c>
    </row>
    <row r="93" spans="2:15" hidden="1" x14ac:dyDescent="0.2">
      <c r="B93" s="47"/>
      <c r="C93" s="47"/>
      <c r="D93" s="47"/>
      <c r="E93" s="47"/>
      <c r="F93" s="47"/>
      <c r="G93" s="47"/>
      <c r="H93" s="47"/>
      <c r="I93" s="47"/>
      <c r="J93" s="25"/>
      <c r="L93" s="46" t="s">
        <v>38</v>
      </c>
      <c r="M93">
        <v>100081</v>
      </c>
      <c r="N93" s="34">
        <v>12.65</v>
      </c>
      <c r="O93" s="36" t="s">
        <v>21</v>
      </c>
    </row>
    <row r="94" spans="2:15" hidden="1" x14ac:dyDescent="0.2">
      <c r="B94" s="47"/>
      <c r="C94" s="47"/>
      <c r="D94" s="47"/>
      <c r="E94" s="47"/>
      <c r="F94" s="47"/>
      <c r="G94" s="47"/>
      <c r="H94" s="47"/>
      <c r="I94" s="47"/>
      <c r="J94" s="25"/>
      <c r="L94" s="46" t="s">
        <v>33</v>
      </c>
      <c r="M94">
        <v>100082</v>
      </c>
      <c r="N94" s="34">
        <v>12.13</v>
      </c>
      <c r="O94" s="36" t="s">
        <v>21</v>
      </c>
    </row>
    <row r="95" spans="2:15" hidden="1" x14ac:dyDescent="0.2">
      <c r="B95" s="47"/>
      <c r="C95" s="47"/>
      <c r="D95" s="47"/>
      <c r="E95" s="47"/>
      <c r="F95" s="47"/>
      <c r="G95" s="47"/>
      <c r="H95" s="47"/>
      <c r="I95" s="47"/>
      <c r="J95" s="25"/>
      <c r="L95" s="46" t="s">
        <v>166</v>
      </c>
      <c r="M95">
        <v>100083</v>
      </c>
      <c r="N95" s="34">
        <v>9.1199999999999992</v>
      </c>
      <c r="O95" s="36" t="s">
        <v>21</v>
      </c>
    </row>
    <row r="96" spans="2:15" hidden="1" x14ac:dyDescent="0.2">
      <c r="B96" s="47"/>
      <c r="C96" s="47"/>
      <c r="D96" s="47"/>
      <c r="E96" s="47"/>
      <c r="F96" s="47"/>
      <c r="G96" s="47"/>
      <c r="H96" s="47"/>
      <c r="I96" s="47"/>
      <c r="J96" s="25"/>
      <c r="L96" s="46" t="s">
        <v>25</v>
      </c>
      <c r="M96">
        <v>100084</v>
      </c>
      <c r="N96" s="34">
        <v>0.8</v>
      </c>
      <c r="O96" s="36" t="s">
        <v>21</v>
      </c>
    </row>
    <row r="97" spans="2:15" hidden="1" x14ac:dyDescent="0.2">
      <c r="B97" s="47"/>
      <c r="C97" s="47"/>
      <c r="D97" s="47"/>
      <c r="E97" s="47"/>
      <c r="F97" s="47"/>
      <c r="G97" s="47"/>
      <c r="H97" s="47"/>
      <c r="I97" s="47"/>
      <c r="J97" s="25"/>
      <c r="L97" s="46" t="s">
        <v>195</v>
      </c>
      <c r="M97">
        <v>100085</v>
      </c>
      <c r="N97" s="27">
        <v>1.05</v>
      </c>
      <c r="O97" s="36" t="s">
        <v>21</v>
      </c>
    </row>
    <row r="98" spans="2:15" hidden="1" x14ac:dyDescent="0.2">
      <c r="B98" s="47"/>
      <c r="C98" s="47"/>
      <c r="D98" s="47"/>
      <c r="E98" s="47"/>
      <c r="F98" s="47"/>
      <c r="G98" s="47"/>
      <c r="H98" s="47"/>
      <c r="I98" s="47"/>
      <c r="J98" s="25"/>
      <c r="L98" s="46" t="s">
        <v>196</v>
      </c>
      <c r="M98">
        <v>100086</v>
      </c>
      <c r="N98" s="27">
        <v>1.05</v>
      </c>
      <c r="O98" s="36" t="s">
        <v>21</v>
      </c>
    </row>
    <row r="99" spans="2:15" hidden="1" x14ac:dyDescent="0.2">
      <c r="B99" s="47"/>
      <c r="C99" s="47"/>
      <c r="D99" s="47"/>
      <c r="E99" s="47"/>
      <c r="F99" s="47"/>
      <c r="G99" s="47"/>
      <c r="H99" s="47"/>
      <c r="I99" s="47"/>
      <c r="J99" s="25"/>
      <c r="L99" s="46" t="s">
        <v>197</v>
      </c>
      <c r="M99">
        <v>100087</v>
      </c>
      <c r="N99" s="27">
        <v>1.05</v>
      </c>
      <c r="O99" s="36" t="s">
        <v>21</v>
      </c>
    </row>
    <row r="100" spans="2:15" hidden="1" x14ac:dyDescent="0.2">
      <c r="B100" s="47"/>
      <c r="C100" s="47"/>
      <c r="D100" s="47"/>
      <c r="E100" s="47"/>
      <c r="F100" s="47"/>
      <c r="G100" s="47"/>
      <c r="H100" s="47"/>
      <c r="I100" s="47"/>
      <c r="J100" s="25"/>
      <c r="L100" s="46" t="s">
        <v>24</v>
      </c>
      <c r="M100">
        <v>100088</v>
      </c>
      <c r="N100" s="34">
        <v>1.1000000000000001</v>
      </c>
      <c r="O100" s="36" t="s">
        <v>21</v>
      </c>
    </row>
    <row r="101" spans="2:15" hidden="1" x14ac:dyDescent="0.2">
      <c r="L101" s="46" t="s">
        <v>109</v>
      </c>
      <c r="M101">
        <v>100089</v>
      </c>
      <c r="N101" s="35">
        <v>1.7</v>
      </c>
      <c r="O101" t="s">
        <v>21</v>
      </c>
    </row>
    <row r="102" spans="2:15" hidden="1" x14ac:dyDescent="0.2">
      <c r="L102" s="46" t="s">
        <v>84</v>
      </c>
      <c r="M102">
        <v>100090</v>
      </c>
      <c r="N102" s="27">
        <v>0.14729999999999999</v>
      </c>
      <c r="O102" t="s">
        <v>21</v>
      </c>
    </row>
    <row r="103" spans="2:15" hidden="1" x14ac:dyDescent="0.2">
      <c r="L103" s="46" t="s">
        <v>85</v>
      </c>
      <c r="M103">
        <v>100091</v>
      </c>
      <c r="N103" s="27">
        <v>0.1565</v>
      </c>
      <c r="O103" t="s">
        <v>21</v>
      </c>
    </row>
    <row r="104" spans="2:15" hidden="1" x14ac:dyDescent="0.2">
      <c r="L104" s="46" t="s">
        <v>86</v>
      </c>
      <c r="M104">
        <v>100092</v>
      </c>
      <c r="N104" s="27">
        <v>0.54169999999999996</v>
      </c>
      <c r="O104" t="s">
        <v>21</v>
      </c>
    </row>
    <row r="105" spans="2:15" hidden="1" x14ac:dyDescent="0.2">
      <c r="L105" s="46" t="s">
        <v>87</v>
      </c>
      <c r="M105">
        <v>100093</v>
      </c>
      <c r="N105" s="27">
        <v>0.1376</v>
      </c>
      <c r="O105" t="s">
        <v>21</v>
      </c>
    </row>
    <row r="106" spans="2:15" hidden="1" x14ac:dyDescent="0.2">
      <c r="L106" s="46" t="s">
        <v>183</v>
      </c>
      <c r="M106">
        <v>100094</v>
      </c>
      <c r="N106" s="27">
        <v>0.11</v>
      </c>
      <c r="O106" s="36" t="s">
        <v>21</v>
      </c>
    </row>
    <row r="107" spans="2:15" hidden="1" x14ac:dyDescent="0.2">
      <c r="L107" s="46" t="s">
        <v>182</v>
      </c>
      <c r="M107">
        <v>100095</v>
      </c>
      <c r="N107" s="27">
        <v>0.11</v>
      </c>
      <c r="O107" s="36" t="s">
        <v>21</v>
      </c>
    </row>
    <row r="108" spans="2:15" hidden="1" x14ac:dyDescent="0.2">
      <c r="L108" s="46" t="s">
        <v>123</v>
      </c>
      <c r="M108">
        <v>100096</v>
      </c>
      <c r="N108" s="27">
        <v>2.75</v>
      </c>
      <c r="O108" t="s">
        <v>21</v>
      </c>
    </row>
    <row r="109" spans="2:15" hidden="1" x14ac:dyDescent="0.2">
      <c r="L109" s="46" t="s">
        <v>122</v>
      </c>
      <c r="M109">
        <v>100097</v>
      </c>
      <c r="N109" s="27">
        <v>2.75</v>
      </c>
      <c r="O109" t="s">
        <v>21</v>
      </c>
    </row>
    <row r="110" spans="2:15" hidden="1" x14ac:dyDescent="0.2">
      <c r="L110" s="46" t="s">
        <v>135</v>
      </c>
      <c r="M110">
        <v>100098</v>
      </c>
      <c r="N110" s="27">
        <v>19.22</v>
      </c>
      <c r="O110" t="s">
        <v>21</v>
      </c>
    </row>
    <row r="111" spans="2:15" hidden="1" x14ac:dyDescent="0.2">
      <c r="L111" s="46" t="s">
        <v>79</v>
      </c>
      <c r="M111">
        <v>100099</v>
      </c>
      <c r="N111" s="27">
        <v>0.27500000000000002</v>
      </c>
      <c r="O111" t="s">
        <v>21</v>
      </c>
    </row>
    <row r="112" spans="2:15" hidden="1" x14ac:dyDescent="0.2">
      <c r="L112" s="46" t="s">
        <v>126</v>
      </c>
      <c r="M112">
        <v>100100</v>
      </c>
      <c r="N112" s="27">
        <v>0.41</v>
      </c>
      <c r="O112" t="s">
        <v>21</v>
      </c>
    </row>
    <row r="113" spans="12:15" hidden="1" x14ac:dyDescent="0.2">
      <c r="L113" s="46" t="s">
        <v>90</v>
      </c>
      <c r="M113">
        <v>100101</v>
      </c>
      <c r="N113" s="27">
        <v>0.45</v>
      </c>
      <c r="O113" t="s">
        <v>21</v>
      </c>
    </row>
    <row r="114" spans="12:15" hidden="1" x14ac:dyDescent="0.2">
      <c r="L114" s="46" t="s">
        <v>127</v>
      </c>
      <c r="M114">
        <v>100102</v>
      </c>
      <c r="N114" s="27">
        <v>0.37</v>
      </c>
      <c r="O114" t="s">
        <v>21</v>
      </c>
    </row>
    <row r="115" spans="12:15" hidden="1" x14ac:dyDescent="0.2">
      <c r="L115" s="46" t="s">
        <v>128</v>
      </c>
      <c r="M115">
        <v>100103</v>
      </c>
      <c r="N115" s="27">
        <v>0.39</v>
      </c>
      <c r="O115" t="s">
        <v>21</v>
      </c>
    </row>
    <row r="116" spans="12:15" hidden="1" x14ac:dyDescent="0.2">
      <c r="L116" s="46" t="s">
        <v>58</v>
      </c>
      <c r="M116">
        <v>100104</v>
      </c>
      <c r="N116" s="27">
        <v>0.82499999999999996</v>
      </c>
      <c r="O116" s="36" t="s">
        <v>21</v>
      </c>
    </row>
    <row r="117" spans="12:15" hidden="1" x14ac:dyDescent="0.2">
      <c r="L117" s="46" t="s">
        <v>105</v>
      </c>
      <c r="M117">
        <v>100105</v>
      </c>
      <c r="N117" s="35">
        <v>1.1499999999999999</v>
      </c>
      <c r="O117" t="s">
        <v>21</v>
      </c>
    </row>
    <row r="118" spans="12:15" hidden="1" x14ac:dyDescent="0.2">
      <c r="L118" s="46" t="s">
        <v>57</v>
      </c>
      <c r="M118">
        <v>100106</v>
      </c>
      <c r="N118" s="34">
        <v>0.58499999999999996</v>
      </c>
      <c r="O118" s="36" t="s">
        <v>21</v>
      </c>
    </row>
    <row r="119" spans="12:15" hidden="1" x14ac:dyDescent="0.2">
      <c r="L119" s="46" t="s">
        <v>104</v>
      </c>
      <c r="M119">
        <v>100107</v>
      </c>
      <c r="N119" s="35">
        <v>0.98</v>
      </c>
      <c r="O119" t="s">
        <v>21</v>
      </c>
    </row>
    <row r="120" spans="12:15" hidden="1" x14ac:dyDescent="0.2">
      <c r="L120" s="46" t="s">
        <v>56</v>
      </c>
      <c r="M120">
        <v>100108</v>
      </c>
      <c r="N120" s="34">
        <v>0.68</v>
      </c>
      <c r="O120" s="36" t="s">
        <v>21</v>
      </c>
    </row>
    <row r="121" spans="12:15" hidden="1" x14ac:dyDescent="0.2">
      <c r="L121" s="46" t="s">
        <v>120</v>
      </c>
      <c r="M121">
        <v>100109</v>
      </c>
      <c r="N121" s="27">
        <v>3.26</v>
      </c>
      <c r="O121" t="s">
        <v>21</v>
      </c>
    </row>
    <row r="122" spans="12:15" hidden="1" x14ac:dyDescent="0.2">
      <c r="L122" s="46" t="s">
        <v>78</v>
      </c>
      <c r="M122">
        <v>100110</v>
      </c>
      <c r="N122" s="27">
        <v>0.35099999999999998</v>
      </c>
      <c r="O122" t="s">
        <v>21</v>
      </c>
    </row>
    <row r="123" spans="12:15" hidden="1" x14ac:dyDescent="0.2">
      <c r="L123" s="46" t="s">
        <v>115</v>
      </c>
      <c r="M123">
        <v>100111</v>
      </c>
      <c r="N123" s="27">
        <v>11.23</v>
      </c>
      <c r="O123" t="s">
        <v>21</v>
      </c>
    </row>
    <row r="124" spans="12:15" hidden="1" x14ac:dyDescent="0.2">
      <c r="L124" s="46" t="s">
        <v>111</v>
      </c>
      <c r="M124">
        <v>100112</v>
      </c>
      <c r="N124" s="27">
        <v>11.23</v>
      </c>
      <c r="O124" t="s">
        <v>21</v>
      </c>
    </row>
    <row r="125" spans="12:15" hidden="1" x14ac:dyDescent="0.2">
      <c r="L125" s="46" t="s">
        <v>114</v>
      </c>
      <c r="M125">
        <v>100113</v>
      </c>
      <c r="N125" s="27">
        <v>11.23</v>
      </c>
      <c r="O125" t="s">
        <v>21</v>
      </c>
    </row>
    <row r="126" spans="12:15" hidden="1" x14ac:dyDescent="0.2">
      <c r="L126" s="46" t="s">
        <v>112</v>
      </c>
      <c r="M126">
        <v>100114</v>
      </c>
      <c r="N126" s="27">
        <v>11.23</v>
      </c>
      <c r="O126" t="s">
        <v>21</v>
      </c>
    </row>
    <row r="127" spans="12:15" hidden="1" x14ac:dyDescent="0.2">
      <c r="L127" s="46" t="s">
        <v>113</v>
      </c>
      <c r="M127">
        <v>100115</v>
      </c>
      <c r="N127" s="27">
        <v>11.23</v>
      </c>
      <c r="O127" t="s">
        <v>21</v>
      </c>
    </row>
    <row r="128" spans="12:15" hidden="1" x14ac:dyDescent="0.2">
      <c r="L128" s="46" t="s">
        <v>176</v>
      </c>
      <c r="M128">
        <v>100116</v>
      </c>
      <c r="N128" s="27">
        <v>1.75</v>
      </c>
      <c r="O128" s="36" t="s">
        <v>14</v>
      </c>
    </row>
    <row r="129" spans="12:15" hidden="1" x14ac:dyDescent="0.2">
      <c r="L129" s="46" t="s">
        <v>52</v>
      </c>
      <c r="M129">
        <v>100117</v>
      </c>
      <c r="N129" s="34">
        <v>11.75</v>
      </c>
      <c r="O129" s="36" t="s">
        <v>21</v>
      </c>
    </row>
    <row r="130" spans="12:15" hidden="1" x14ac:dyDescent="0.2">
      <c r="L130" s="46" t="s">
        <v>51</v>
      </c>
      <c r="M130">
        <v>100118</v>
      </c>
      <c r="N130" s="34">
        <v>13.75</v>
      </c>
      <c r="O130" s="36" t="s">
        <v>21</v>
      </c>
    </row>
    <row r="131" spans="12:15" hidden="1" x14ac:dyDescent="0.2">
      <c r="L131" s="46" t="s">
        <v>23</v>
      </c>
      <c r="M131">
        <v>100119</v>
      </c>
      <c r="N131" s="34">
        <v>1.48</v>
      </c>
      <c r="O131" s="36" t="s">
        <v>21</v>
      </c>
    </row>
    <row r="132" spans="12:15" hidden="1" x14ac:dyDescent="0.2">
      <c r="L132" s="46" t="s">
        <v>144</v>
      </c>
      <c r="M132">
        <v>100120</v>
      </c>
      <c r="N132" s="35">
        <v>1.26</v>
      </c>
      <c r="O132" t="s">
        <v>153</v>
      </c>
    </row>
    <row r="133" spans="12:15" hidden="1" x14ac:dyDescent="0.2">
      <c r="L133" s="46" t="s">
        <v>12</v>
      </c>
      <c r="M133">
        <v>100121</v>
      </c>
      <c r="N133" s="34">
        <v>0.18</v>
      </c>
      <c r="O133" s="36" t="s">
        <v>14</v>
      </c>
    </row>
    <row r="134" spans="12:15" hidden="1" x14ac:dyDescent="0.2">
      <c r="L134" s="46" t="s">
        <v>172</v>
      </c>
      <c r="M134">
        <v>100122</v>
      </c>
      <c r="N134" s="27">
        <v>0.42</v>
      </c>
      <c r="O134" s="37" t="s">
        <v>14</v>
      </c>
    </row>
    <row r="135" spans="12:15" hidden="1" x14ac:dyDescent="0.2">
      <c r="L135" s="46" t="s">
        <v>15</v>
      </c>
      <c r="M135">
        <v>100123</v>
      </c>
      <c r="N135" s="34">
        <v>0.30130000000000001</v>
      </c>
      <c r="O135" s="36" t="s">
        <v>14</v>
      </c>
    </row>
    <row r="136" spans="12:15" hidden="1" x14ac:dyDescent="0.2">
      <c r="L136" s="46" t="s">
        <v>171</v>
      </c>
      <c r="M136">
        <v>100124</v>
      </c>
      <c r="N136" s="34">
        <v>0.5</v>
      </c>
      <c r="O136" s="36" t="s">
        <v>14</v>
      </c>
    </row>
    <row r="137" spans="12:15" hidden="1" x14ac:dyDescent="0.2">
      <c r="L137" s="46" t="s">
        <v>136</v>
      </c>
      <c r="M137">
        <v>100125</v>
      </c>
      <c r="N137" s="27">
        <v>0.22</v>
      </c>
      <c r="O137" t="s">
        <v>21</v>
      </c>
    </row>
    <row r="138" spans="12:15" hidden="1" x14ac:dyDescent="0.2">
      <c r="L138" s="46" t="s">
        <v>138</v>
      </c>
      <c r="M138">
        <v>100126</v>
      </c>
      <c r="N138" s="27">
        <v>1.94</v>
      </c>
      <c r="O138" t="s">
        <v>21</v>
      </c>
    </row>
    <row r="139" spans="12:15" hidden="1" x14ac:dyDescent="0.2">
      <c r="L139" s="46" t="s">
        <v>200</v>
      </c>
      <c r="M139">
        <v>100127</v>
      </c>
      <c r="N139" s="27">
        <v>8.1</v>
      </c>
      <c r="O139" t="s">
        <v>21</v>
      </c>
    </row>
    <row r="140" spans="12:15" hidden="1" x14ac:dyDescent="0.2">
      <c r="L140" s="46" t="s">
        <v>202</v>
      </c>
      <c r="M140">
        <v>100129</v>
      </c>
      <c r="N140" s="27">
        <v>7.75</v>
      </c>
      <c r="O140" t="s">
        <v>21</v>
      </c>
    </row>
    <row r="141" spans="12:15" hidden="1" x14ac:dyDescent="0.2">
      <c r="L141" s="46" t="s">
        <v>201</v>
      </c>
      <c r="M141">
        <v>100128</v>
      </c>
      <c r="N141" s="27">
        <v>7.75</v>
      </c>
      <c r="O141" t="s">
        <v>21</v>
      </c>
    </row>
    <row r="142" spans="12:15" hidden="1" x14ac:dyDescent="0.2">
      <c r="L142" s="46" t="s">
        <v>160</v>
      </c>
      <c r="M142">
        <v>100130</v>
      </c>
      <c r="N142" s="27">
        <v>24.31</v>
      </c>
      <c r="O142" t="s">
        <v>21</v>
      </c>
    </row>
    <row r="143" spans="12:15" hidden="1" x14ac:dyDescent="0.2">
      <c r="L143" s="46" t="s">
        <v>95</v>
      </c>
      <c r="M143">
        <v>100131</v>
      </c>
      <c r="N143" s="27">
        <v>3.75</v>
      </c>
      <c r="O143" t="s">
        <v>21</v>
      </c>
    </row>
    <row r="144" spans="12:15" hidden="1" x14ac:dyDescent="0.2">
      <c r="L144" s="46" t="s">
        <v>110</v>
      </c>
      <c r="M144">
        <v>100132</v>
      </c>
      <c r="N144" s="35">
        <v>0.95</v>
      </c>
      <c r="O144" t="s">
        <v>21</v>
      </c>
    </row>
    <row r="145" spans="12:15" hidden="1" x14ac:dyDescent="0.2">
      <c r="L145" s="46" t="s">
        <v>139</v>
      </c>
      <c r="M145">
        <v>100133</v>
      </c>
      <c r="N145" s="27">
        <v>19.98</v>
      </c>
      <c r="O145" t="s">
        <v>21</v>
      </c>
    </row>
    <row r="146" spans="12:15" hidden="1" x14ac:dyDescent="0.2">
      <c r="L146" s="46" t="s">
        <v>118</v>
      </c>
      <c r="M146">
        <v>100134</v>
      </c>
      <c r="N146" s="27">
        <v>1.95</v>
      </c>
      <c r="O146" t="s">
        <v>21</v>
      </c>
    </row>
    <row r="147" spans="12:15" hidden="1" x14ac:dyDescent="0.2">
      <c r="L147" s="46" t="s">
        <v>119</v>
      </c>
      <c r="M147">
        <v>100135</v>
      </c>
      <c r="N147" s="27">
        <v>1.95</v>
      </c>
      <c r="O147" t="s">
        <v>21</v>
      </c>
    </row>
    <row r="148" spans="12:15" hidden="1" x14ac:dyDescent="0.2">
      <c r="L148" s="46" t="s">
        <v>75</v>
      </c>
      <c r="M148">
        <v>100136</v>
      </c>
      <c r="N148" s="27">
        <v>33.619999999999997</v>
      </c>
      <c r="O148" t="s">
        <v>21</v>
      </c>
    </row>
    <row r="149" spans="12:15" hidden="1" x14ac:dyDescent="0.2">
      <c r="L149" s="46" t="s">
        <v>227</v>
      </c>
      <c r="M149">
        <v>100209</v>
      </c>
      <c r="N149" s="27">
        <v>39.799999999999997</v>
      </c>
      <c r="O149" t="s">
        <v>21</v>
      </c>
    </row>
    <row r="150" spans="12:15" hidden="1" x14ac:dyDescent="0.2">
      <c r="L150" s="46" t="s">
        <v>228</v>
      </c>
      <c r="M150">
        <v>100210</v>
      </c>
      <c r="N150" s="27">
        <v>28.44</v>
      </c>
      <c r="O150" s="36" t="s">
        <v>21</v>
      </c>
    </row>
    <row r="151" spans="12:15" hidden="1" x14ac:dyDescent="0.2">
      <c r="L151" s="46" t="s">
        <v>54</v>
      </c>
      <c r="M151">
        <v>100137</v>
      </c>
      <c r="N151" s="34">
        <v>10.45</v>
      </c>
      <c r="O151" s="36" t="s">
        <v>21</v>
      </c>
    </row>
    <row r="152" spans="12:15" hidden="1" x14ac:dyDescent="0.2">
      <c r="L152" s="46" t="s">
        <v>37</v>
      </c>
      <c r="M152">
        <v>100138</v>
      </c>
      <c r="N152" s="34">
        <v>7.97</v>
      </c>
      <c r="O152" s="36" t="s">
        <v>21</v>
      </c>
    </row>
    <row r="153" spans="12:15" hidden="1" x14ac:dyDescent="0.2">
      <c r="L153" s="46" t="s">
        <v>31</v>
      </c>
      <c r="M153">
        <v>100139</v>
      </c>
      <c r="N153" s="34">
        <v>8.1</v>
      </c>
      <c r="O153" s="36" t="s">
        <v>21</v>
      </c>
    </row>
    <row r="154" spans="12:15" hidden="1" x14ac:dyDescent="0.2">
      <c r="L154" s="46" t="s">
        <v>210</v>
      </c>
      <c r="M154">
        <v>100140</v>
      </c>
      <c r="N154" s="27">
        <v>0.17</v>
      </c>
      <c r="O154" t="s">
        <v>14</v>
      </c>
    </row>
    <row r="155" spans="12:15" hidden="1" x14ac:dyDescent="0.2">
      <c r="L155" s="46" t="s">
        <v>211</v>
      </c>
      <c r="M155">
        <v>100141</v>
      </c>
      <c r="N155" s="27">
        <v>0.2225</v>
      </c>
      <c r="O155" t="s">
        <v>14</v>
      </c>
    </row>
    <row r="156" spans="12:15" hidden="1" x14ac:dyDescent="0.2">
      <c r="L156" s="46" t="s">
        <v>212</v>
      </c>
      <c r="M156">
        <v>100142</v>
      </c>
      <c r="N156" s="27">
        <v>0.27</v>
      </c>
      <c r="O156" t="s">
        <v>14</v>
      </c>
    </row>
    <row r="157" spans="12:15" hidden="1" x14ac:dyDescent="0.2">
      <c r="L157" s="46" t="s">
        <v>213</v>
      </c>
      <c r="M157">
        <v>100143</v>
      </c>
      <c r="N157" s="27">
        <v>0.32100000000000001</v>
      </c>
      <c r="O157" t="s">
        <v>14</v>
      </c>
    </row>
    <row r="158" spans="12:15" hidden="1" x14ac:dyDescent="0.2">
      <c r="L158" s="46" t="s">
        <v>214</v>
      </c>
      <c r="M158">
        <v>100144</v>
      </c>
      <c r="N158" s="27">
        <v>0.3695</v>
      </c>
      <c r="O158" t="s">
        <v>14</v>
      </c>
    </row>
    <row r="159" spans="12:15" hidden="1" x14ac:dyDescent="0.2">
      <c r="L159" s="46" t="s">
        <v>121</v>
      </c>
      <c r="M159">
        <v>100145</v>
      </c>
      <c r="N159" s="27">
        <v>2.0499999999999998</v>
      </c>
      <c r="O159" t="s">
        <v>21</v>
      </c>
    </row>
    <row r="160" spans="12:15" hidden="1" x14ac:dyDescent="0.2">
      <c r="L160" s="46" t="s">
        <v>124</v>
      </c>
      <c r="M160">
        <v>100146</v>
      </c>
      <c r="N160" s="27">
        <v>0.35</v>
      </c>
      <c r="O160" t="s">
        <v>21</v>
      </c>
    </row>
    <row r="161" spans="12:15" hidden="1" x14ac:dyDescent="0.2">
      <c r="L161" s="46" t="s">
        <v>22</v>
      </c>
      <c r="M161">
        <v>100147</v>
      </c>
      <c r="N161" s="34">
        <v>8.2500000000000004E-2</v>
      </c>
      <c r="O161" s="36" t="s">
        <v>21</v>
      </c>
    </row>
    <row r="162" spans="12:15" hidden="1" x14ac:dyDescent="0.2">
      <c r="L162" s="46" t="s">
        <v>20</v>
      </c>
      <c r="M162">
        <v>100148</v>
      </c>
      <c r="N162" s="34">
        <v>0.745</v>
      </c>
      <c r="O162" s="36" t="s">
        <v>21</v>
      </c>
    </row>
    <row r="163" spans="12:15" hidden="1" x14ac:dyDescent="0.2">
      <c r="L163" s="46" t="s">
        <v>80</v>
      </c>
      <c r="M163">
        <v>100149</v>
      </c>
      <c r="N163" s="27">
        <v>0.36099999999999999</v>
      </c>
      <c r="O163" t="s">
        <v>21</v>
      </c>
    </row>
    <row r="164" spans="12:15" hidden="1" x14ac:dyDescent="0.2">
      <c r="L164" s="46" t="s">
        <v>77</v>
      </c>
      <c r="M164">
        <v>100150</v>
      </c>
      <c r="N164" s="27">
        <v>9.5500000000000002E-2</v>
      </c>
      <c r="O164" t="s">
        <v>21</v>
      </c>
    </row>
    <row r="165" spans="12:15" hidden="1" x14ac:dyDescent="0.2">
      <c r="L165" s="46" t="s">
        <v>186</v>
      </c>
      <c r="M165">
        <v>100151</v>
      </c>
      <c r="N165" s="27">
        <v>0.2</v>
      </c>
      <c r="O165" s="36" t="s">
        <v>14</v>
      </c>
    </row>
    <row r="166" spans="12:15" hidden="1" x14ac:dyDescent="0.2">
      <c r="L166" s="46" t="s">
        <v>92</v>
      </c>
      <c r="M166">
        <v>100152</v>
      </c>
      <c r="N166" s="27">
        <v>0.65</v>
      </c>
      <c r="O166" t="s">
        <v>21</v>
      </c>
    </row>
    <row r="167" spans="12:15" hidden="1" x14ac:dyDescent="0.2">
      <c r="L167" s="46" t="s">
        <v>158</v>
      </c>
      <c r="M167">
        <v>100153</v>
      </c>
      <c r="N167" s="27">
        <v>0.75</v>
      </c>
      <c r="O167" t="s">
        <v>21</v>
      </c>
    </row>
    <row r="168" spans="12:15" hidden="1" x14ac:dyDescent="0.2">
      <c r="L168" s="46" t="s">
        <v>159</v>
      </c>
      <c r="M168">
        <v>100154</v>
      </c>
      <c r="N168" s="27">
        <v>0.75</v>
      </c>
      <c r="O168" t="s">
        <v>21</v>
      </c>
    </row>
    <row r="169" spans="12:15" hidden="1" x14ac:dyDescent="0.2">
      <c r="L169" s="46" t="s">
        <v>156</v>
      </c>
      <c r="M169">
        <v>100155</v>
      </c>
      <c r="N169" s="27">
        <v>0.75</v>
      </c>
      <c r="O169" t="s">
        <v>21</v>
      </c>
    </row>
    <row r="170" spans="12:15" hidden="1" x14ac:dyDescent="0.2">
      <c r="L170" s="46" t="s">
        <v>157</v>
      </c>
      <c r="M170">
        <v>100156</v>
      </c>
      <c r="N170" s="27">
        <v>0.75</v>
      </c>
      <c r="O170" t="s">
        <v>21</v>
      </c>
    </row>
    <row r="171" spans="12:15" hidden="1" x14ac:dyDescent="0.2">
      <c r="L171" s="46" t="s">
        <v>149</v>
      </c>
      <c r="M171">
        <v>100157</v>
      </c>
      <c r="N171" s="27">
        <v>1.65</v>
      </c>
      <c r="O171" t="s">
        <v>21</v>
      </c>
    </row>
    <row r="172" spans="12:15" hidden="1" x14ac:dyDescent="0.2">
      <c r="L172" s="46" t="s">
        <v>148</v>
      </c>
      <c r="M172">
        <v>100158</v>
      </c>
      <c r="N172" s="27">
        <v>1.65</v>
      </c>
      <c r="O172" t="s">
        <v>21</v>
      </c>
    </row>
    <row r="173" spans="12:15" hidden="1" x14ac:dyDescent="0.2">
      <c r="L173" s="46" t="s">
        <v>147</v>
      </c>
      <c r="M173">
        <v>100159</v>
      </c>
      <c r="N173" s="27">
        <v>1.65</v>
      </c>
      <c r="O173" t="s">
        <v>21</v>
      </c>
    </row>
    <row r="174" spans="12:15" hidden="1" x14ac:dyDescent="0.2">
      <c r="L174" s="46" t="s">
        <v>134</v>
      </c>
      <c r="M174">
        <v>100160</v>
      </c>
      <c r="N174" s="27">
        <v>24.61</v>
      </c>
      <c r="O174" t="s">
        <v>21</v>
      </c>
    </row>
    <row r="175" spans="12:15" hidden="1" x14ac:dyDescent="0.2">
      <c r="L175" s="46" t="s">
        <v>154</v>
      </c>
      <c r="M175">
        <v>100161</v>
      </c>
      <c r="N175" s="27">
        <v>1.25</v>
      </c>
      <c r="O175" t="s">
        <v>21</v>
      </c>
    </row>
    <row r="176" spans="12:15" hidden="1" x14ac:dyDescent="0.2">
      <c r="L176" s="46" t="s">
        <v>26</v>
      </c>
      <c r="M176">
        <v>100162</v>
      </c>
      <c r="N176" s="34">
        <v>16.25</v>
      </c>
      <c r="O176" s="36" t="s">
        <v>21</v>
      </c>
    </row>
    <row r="177" spans="12:15" hidden="1" x14ac:dyDescent="0.2">
      <c r="L177" s="46" t="s">
        <v>155</v>
      </c>
      <c r="M177">
        <v>100163</v>
      </c>
      <c r="N177" s="27">
        <v>12</v>
      </c>
      <c r="O177" t="s">
        <v>21</v>
      </c>
    </row>
    <row r="178" spans="12:15" hidden="1" x14ac:dyDescent="0.2">
      <c r="L178" s="46" t="s">
        <v>27</v>
      </c>
      <c r="M178">
        <v>100164</v>
      </c>
      <c r="N178" s="34">
        <v>4.95</v>
      </c>
      <c r="O178" s="36" t="s">
        <v>21</v>
      </c>
    </row>
    <row r="179" spans="12:15" hidden="1" x14ac:dyDescent="0.2">
      <c r="L179" s="46" t="s">
        <v>81</v>
      </c>
      <c r="M179">
        <v>100165</v>
      </c>
      <c r="N179" s="27">
        <v>2.1000000000000001E-2</v>
      </c>
      <c r="O179" t="s">
        <v>21</v>
      </c>
    </row>
    <row r="180" spans="12:15" hidden="1" x14ac:dyDescent="0.2">
      <c r="L180" s="46" t="s">
        <v>103</v>
      </c>
      <c r="M180">
        <v>100166</v>
      </c>
      <c r="N180" s="35">
        <v>0.67749999999999999</v>
      </c>
      <c r="O180" t="s">
        <v>21</v>
      </c>
    </row>
    <row r="181" spans="12:15" hidden="1" x14ac:dyDescent="0.2">
      <c r="L181" s="46" t="s">
        <v>184</v>
      </c>
      <c r="M181">
        <v>100167</v>
      </c>
      <c r="N181" s="27">
        <v>1.26</v>
      </c>
      <c r="O181" s="36" t="s">
        <v>21</v>
      </c>
    </row>
    <row r="182" spans="12:15" hidden="1" x14ac:dyDescent="0.2">
      <c r="L182" s="46" t="s">
        <v>108</v>
      </c>
      <c r="M182">
        <v>100168</v>
      </c>
      <c r="N182" s="35">
        <v>2</v>
      </c>
      <c r="O182" t="s">
        <v>21</v>
      </c>
    </row>
    <row r="183" spans="12:15" hidden="1" x14ac:dyDescent="0.2">
      <c r="L183" s="46" t="s">
        <v>181</v>
      </c>
      <c r="M183">
        <v>100169</v>
      </c>
      <c r="N183" s="27">
        <v>35.47</v>
      </c>
      <c r="O183" s="36" t="s">
        <v>21</v>
      </c>
    </row>
    <row r="184" spans="12:15" hidden="1" x14ac:dyDescent="0.2">
      <c r="L184" s="46" t="s">
        <v>91</v>
      </c>
      <c r="M184">
        <v>100170</v>
      </c>
      <c r="N184" s="27">
        <v>1.18</v>
      </c>
      <c r="O184" t="s">
        <v>21</v>
      </c>
    </row>
    <row r="185" spans="12:15" hidden="1" x14ac:dyDescent="0.2">
      <c r="L185" s="46" t="s">
        <v>73</v>
      </c>
      <c r="M185">
        <v>100171</v>
      </c>
      <c r="N185" s="27">
        <v>0.3513</v>
      </c>
      <c r="O185" t="s">
        <v>14</v>
      </c>
    </row>
    <row r="186" spans="12:15" hidden="1" x14ac:dyDescent="0.2">
      <c r="L186" s="46" t="s">
        <v>97</v>
      </c>
      <c r="M186">
        <v>100172</v>
      </c>
      <c r="N186" s="35">
        <v>0.38</v>
      </c>
      <c r="O186" t="s">
        <v>21</v>
      </c>
    </row>
    <row r="187" spans="12:15" hidden="1" x14ac:dyDescent="0.2">
      <c r="L187" s="46" t="s">
        <v>215</v>
      </c>
      <c r="M187">
        <v>100173</v>
      </c>
      <c r="N187" s="27">
        <v>0.1648</v>
      </c>
      <c r="O187" t="s">
        <v>14</v>
      </c>
    </row>
    <row r="188" spans="12:15" hidden="1" x14ac:dyDescent="0.2">
      <c r="L188" s="46" t="s">
        <v>216</v>
      </c>
      <c r="M188">
        <v>100174</v>
      </c>
      <c r="N188" s="27">
        <v>0.1648</v>
      </c>
      <c r="O188" t="s">
        <v>14</v>
      </c>
    </row>
    <row r="189" spans="12:15" hidden="1" x14ac:dyDescent="0.2">
      <c r="L189" s="46" t="s">
        <v>217</v>
      </c>
      <c r="M189">
        <v>100175</v>
      </c>
      <c r="N189" s="27">
        <v>0.1648</v>
      </c>
      <c r="O189" t="s">
        <v>14</v>
      </c>
    </row>
    <row r="190" spans="12:15" hidden="1" x14ac:dyDescent="0.2">
      <c r="L190" s="46" t="s">
        <v>224</v>
      </c>
      <c r="M190">
        <v>100206</v>
      </c>
      <c r="N190" s="34">
        <v>0.63100000000000001</v>
      </c>
      <c r="O190" s="36" t="s">
        <v>21</v>
      </c>
    </row>
    <row r="191" spans="12:15" hidden="1" x14ac:dyDescent="0.2">
      <c r="L191" s="46" t="s">
        <v>131</v>
      </c>
      <c r="M191">
        <v>100176</v>
      </c>
      <c r="N191" s="27">
        <v>0.21</v>
      </c>
      <c r="O191" t="s">
        <v>21</v>
      </c>
    </row>
    <row r="192" spans="12:15" hidden="1" x14ac:dyDescent="0.2">
      <c r="L192" s="46" t="s">
        <v>132</v>
      </c>
      <c r="M192">
        <v>100177</v>
      </c>
      <c r="N192" s="27">
        <v>0.22</v>
      </c>
      <c r="O192" t="s">
        <v>21</v>
      </c>
    </row>
    <row r="193" spans="12:15" hidden="1" x14ac:dyDescent="0.2">
      <c r="L193" s="46" t="s">
        <v>150</v>
      </c>
      <c r="M193">
        <v>100178</v>
      </c>
      <c r="N193" s="27">
        <v>0.16</v>
      </c>
      <c r="O193" t="s">
        <v>21</v>
      </c>
    </row>
    <row r="194" spans="12:15" hidden="1" x14ac:dyDescent="0.2">
      <c r="L194" s="46" t="s">
        <v>151</v>
      </c>
      <c r="M194">
        <v>100179</v>
      </c>
      <c r="N194" s="27">
        <v>0.19</v>
      </c>
      <c r="O194" t="s">
        <v>21</v>
      </c>
    </row>
    <row r="195" spans="12:15" hidden="1" x14ac:dyDescent="0.2">
      <c r="L195" s="46" t="s">
        <v>225</v>
      </c>
      <c r="M195">
        <v>100207</v>
      </c>
      <c r="N195" s="27">
        <v>0.126</v>
      </c>
      <c r="O195" t="s">
        <v>21</v>
      </c>
    </row>
    <row r="196" spans="12:15" hidden="1" x14ac:dyDescent="0.2">
      <c r="L196" s="46" t="s">
        <v>50</v>
      </c>
      <c r="M196">
        <v>100180</v>
      </c>
      <c r="N196" s="34">
        <v>6.14</v>
      </c>
      <c r="O196" s="36" t="s">
        <v>21</v>
      </c>
    </row>
    <row r="197" spans="12:15" hidden="1" x14ac:dyDescent="0.2">
      <c r="L197" s="46" t="s">
        <v>49</v>
      </c>
      <c r="M197">
        <v>100181</v>
      </c>
      <c r="N197" s="34">
        <v>8.56</v>
      </c>
      <c r="O197" s="36" t="s">
        <v>21</v>
      </c>
    </row>
    <row r="198" spans="12:15" hidden="1" x14ac:dyDescent="0.2">
      <c r="L198" s="46" t="s">
        <v>48</v>
      </c>
      <c r="M198">
        <v>100182</v>
      </c>
      <c r="N198" s="34">
        <v>6.68</v>
      </c>
      <c r="O198" s="36" t="s">
        <v>21</v>
      </c>
    </row>
    <row r="199" spans="12:15" hidden="1" x14ac:dyDescent="0.2">
      <c r="L199" s="46" t="s">
        <v>47</v>
      </c>
      <c r="M199">
        <v>100183</v>
      </c>
      <c r="N199" s="34">
        <v>4.93</v>
      </c>
      <c r="O199" s="36" t="s">
        <v>21</v>
      </c>
    </row>
    <row r="200" spans="12:15" hidden="1" x14ac:dyDescent="0.2">
      <c r="L200" s="46" t="s">
        <v>169</v>
      </c>
      <c r="M200">
        <v>100184</v>
      </c>
      <c r="N200" s="34">
        <v>12</v>
      </c>
      <c r="O200" s="36" t="s">
        <v>21</v>
      </c>
    </row>
    <row r="201" spans="12:15" hidden="1" x14ac:dyDescent="0.2">
      <c r="L201" s="46" t="s">
        <v>170</v>
      </c>
      <c r="M201">
        <v>100185</v>
      </c>
      <c r="N201" s="34">
        <v>9.4499999999999993</v>
      </c>
      <c r="O201" s="36" t="s">
        <v>21</v>
      </c>
    </row>
    <row r="202" spans="12:15" hidden="1" x14ac:dyDescent="0.2">
      <c r="L202" s="46" t="s">
        <v>55</v>
      </c>
      <c r="M202">
        <v>100186</v>
      </c>
      <c r="N202" s="34">
        <v>2.95</v>
      </c>
      <c r="O202" s="36" t="s">
        <v>21</v>
      </c>
    </row>
    <row r="203" spans="12:15" hidden="1" x14ac:dyDescent="0.2">
      <c r="L203" s="46" t="s">
        <v>64</v>
      </c>
      <c r="M203">
        <v>100187</v>
      </c>
      <c r="N203" s="27">
        <v>4.82</v>
      </c>
      <c r="O203" s="36" t="s">
        <v>21</v>
      </c>
    </row>
    <row r="204" spans="12:15" hidden="1" x14ac:dyDescent="0.2">
      <c r="L204" s="46" t="s">
        <v>63</v>
      </c>
      <c r="M204">
        <v>100188</v>
      </c>
      <c r="N204" s="27">
        <v>4.82</v>
      </c>
      <c r="O204" s="36" t="s">
        <v>21</v>
      </c>
    </row>
    <row r="205" spans="12:15" hidden="1" x14ac:dyDescent="0.2">
      <c r="L205" s="46" t="s">
        <v>62</v>
      </c>
      <c r="M205">
        <v>100189</v>
      </c>
      <c r="N205" s="27">
        <v>6.88</v>
      </c>
      <c r="O205" s="36" t="s">
        <v>21</v>
      </c>
    </row>
    <row r="206" spans="12:15" hidden="1" x14ac:dyDescent="0.2">
      <c r="L206" s="46" t="s">
        <v>53</v>
      </c>
      <c r="M206">
        <v>100190</v>
      </c>
      <c r="N206" s="34">
        <v>8.11</v>
      </c>
      <c r="O206" s="36" t="s">
        <v>21</v>
      </c>
    </row>
    <row r="207" spans="12:15" hidden="1" x14ac:dyDescent="0.2">
      <c r="L207" s="46" t="s">
        <v>43</v>
      </c>
      <c r="M207">
        <v>100191</v>
      </c>
      <c r="N207" s="34">
        <v>16.34</v>
      </c>
      <c r="O207" s="36" t="s">
        <v>21</v>
      </c>
    </row>
    <row r="208" spans="12:15" hidden="1" x14ac:dyDescent="0.2">
      <c r="L208" s="46" t="s">
        <v>42</v>
      </c>
      <c r="M208">
        <v>100192</v>
      </c>
      <c r="N208" s="34">
        <v>16.34</v>
      </c>
      <c r="O208" s="36" t="s">
        <v>21</v>
      </c>
    </row>
    <row r="209" spans="12:15" hidden="1" x14ac:dyDescent="0.2">
      <c r="L209" s="46" t="s">
        <v>40</v>
      </c>
      <c r="M209">
        <v>100193</v>
      </c>
      <c r="N209" s="34">
        <v>16.23</v>
      </c>
      <c r="O209" s="36" t="s">
        <v>21</v>
      </c>
    </row>
    <row r="210" spans="12:15" hidden="1" x14ac:dyDescent="0.2">
      <c r="L210" s="46" t="s">
        <v>174</v>
      </c>
      <c r="M210">
        <v>100194</v>
      </c>
      <c r="N210" s="27">
        <v>14.51</v>
      </c>
      <c r="O210" s="36" t="s">
        <v>21</v>
      </c>
    </row>
    <row r="211" spans="12:15" hidden="1" x14ac:dyDescent="0.2">
      <c r="L211" s="46" t="s">
        <v>41</v>
      </c>
      <c r="M211">
        <v>100195</v>
      </c>
      <c r="N211" s="34">
        <v>15.1</v>
      </c>
      <c r="O211" s="36" t="s">
        <v>21</v>
      </c>
    </row>
    <row r="212" spans="12:15" hidden="1" x14ac:dyDescent="0.2">
      <c r="L212" s="46" t="s">
        <v>36</v>
      </c>
      <c r="M212">
        <v>100196</v>
      </c>
      <c r="N212" s="34">
        <v>13.4</v>
      </c>
      <c r="O212" s="36" t="s">
        <v>21</v>
      </c>
    </row>
    <row r="213" spans="12:15" hidden="1" x14ac:dyDescent="0.2">
      <c r="L213" s="46" t="s">
        <v>32</v>
      </c>
      <c r="M213">
        <v>100197</v>
      </c>
      <c r="N213" s="34">
        <v>7.1</v>
      </c>
      <c r="O213" s="36" t="s">
        <v>21</v>
      </c>
    </row>
    <row r="214" spans="12:15" hidden="1" x14ac:dyDescent="0.2">
      <c r="L214" s="46" t="s">
        <v>167</v>
      </c>
      <c r="M214">
        <v>100198</v>
      </c>
      <c r="N214" s="34">
        <v>8.06</v>
      </c>
      <c r="O214" s="36" t="s">
        <v>21</v>
      </c>
    </row>
    <row r="215" spans="12:15" hidden="1" x14ac:dyDescent="0.2">
      <c r="L215" s="46" t="s">
        <v>39</v>
      </c>
      <c r="M215">
        <v>100199</v>
      </c>
      <c r="N215" s="34">
        <v>13.88</v>
      </c>
      <c r="O215" s="36" t="s">
        <v>21</v>
      </c>
    </row>
    <row r="216" spans="12:15" hidden="1" x14ac:dyDescent="0.2">
      <c r="L216" s="46" t="s">
        <v>35</v>
      </c>
      <c r="M216">
        <v>100200</v>
      </c>
      <c r="N216" s="34">
        <v>12.64</v>
      </c>
      <c r="O216" s="36" t="s">
        <v>21</v>
      </c>
    </row>
    <row r="217" spans="12:15" hidden="1" x14ac:dyDescent="0.2">
      <c r="L217" s="46" t="s">
        <v>218</v>
      </c>
      <c r="M217">
        <v>100201</v>
      </c>
      <c r="N217" s="27">
        <v>0.95250000000000001</v>
      </c>
      <c r="O217" t="s">
        <v>14</v>
      </c>
    </row>
    <row r="218" spans="12:15" hidden="1" x14ac:dyDescent="0.2">
      <c r="L218" s="46" t="s">
        <v>219</v>
      </c>
      <c r="M218">
        <v>100202</v>
      </c>
      <c r="N218" s="27">
        <v>1.1025</v>
      </c>
      <c r="O218" t="s">
        <v>14</v>
      </c>
    </row>
    <row r="219" spans="12:15" hidden="1" x14ac:dyDescent="0.2">
      <c r="L219" s="46" t="s">
        <v>220</v>
      </c>
      <c r="M219">
        <v>100203</v>
      </c>
      <c r="N219" s="27">
        <v>1.2709999999999999</v>
      </c>
      <c r="O219" t="s">
        <v>14</v>
      </c>
    </row>
    <row r="220" spans="12:15" hidden="1" x14ac:dyDescent="0.2">
      <c r="L220" s="46" t="s">
        <v>221</v>
      </c>
      <c r="M220">
        <v>100204</v>
      </c>
      <c r="N220" s="27">
        <v>1.593</v>
      </c>
      <c r="O220" t="s">
        <v>14</v>
      </c>
    </row>
    <row r="221" spans="12:15" hidden="1" x14ac:dyDescent="0.2">
      <c r="L221" s="46" t="s">
        <v>222</v>
      </c>
      <c r="M221">
        <v>100205</v>
      </c>
      <c r="N221" s="27">
        <v>2.484</v>
      </c>
      <c r="O221" t="s">
        <v>14</v>
      </c>
    </row>
    <row r="222" spans="12:15" hidden="1" x14ac:dyDescent="0.2">
      <c r="L222" s="46"/>
    </row>
    <row r="223" spans="12:15" hidden="1" x14ac:dyDescent="0.2">
      <c r="L223" s="46"/>
    </row>
    <row r="224" spans="12:15" hidden="1" x14ac:dyDescent="0.2">
      <c r="L224" s="46"/>
    </row>
    <row r="225" spans="12:12" hidden="1" x14ac:dyDescent="0.2">
      <c r="L225" s="46"/>
    </row>
    <row r="226" spans="12:12" hidden="1" x14ac:dyDescent="0.2">
      <c r="L226" s="46"/>
    </row>
    <row r="227" spans="12:12" hidden="1" x14ac:dyDescent="0.2">
      <c r="L227" s="46"/>
    </row>
    <row r="228" spans="12:12" hidden="1" x14ac:dyDescent="0.2">
      <c r="L228" s="46"/>
    </row>
    <row r="229" spans="12:12" hidden="1" x14ac:dyDescent="0.2">
      <c r="L229" s="46"/>
    </row>
    <row r="230" spans="12:12" hidden="1" x14ac:dyDescent="0.2">
      <c r="L230" s="46"/>
    </row>
    <row r="231" spans="12:12" hidden="1" x14ac:dyDescent="0.2">
      <c r="L231" s="46"/>
    </row>
    <row r="232" spans="12:12" hidden="1" x14ac:dyDescent="0.2">
      <c r="L232" s="46"/>
    </row>
    <row r="233" spans="12:12" hidden="1" x14ac:dyDescent="0.2">
      <c r="L233" s="46"/>
    </row>
    <row r="234" spans="12:12" hidden="1" x14ac:dyDescent="0.2">
      <c r="L234" s="46"/>
    </row>
    <row r="235" spans="12:12" hidden="1" x14ac:dyDescent="0.2">
      <c r="L235" s="46"/>
    </row>
    <row r="236" spans="12:12" hidden="1" x14ac:dyDescent="0.2">
      <c r="L236" s="46"/>
    </row>
    <row r="237" spans="12:12" hidden="1" x14ac:dyDescent="0.2">
      <c r="L237" s="46"/>
    </row>
    <row r="238" spans="12:12" hidden="1" x14ac:dyDescent="0.2">
      <c r="L238" s="46"/>
    </row>
    <row r="239" spans="12:12" hidden="1" x14ac:dyDescent="0.2">
      <c r="L239" s="46"/>
    </row>
    <row r="240" spans="12:12" hidden="1" x14ac:dyDescent="0.2">
      <c r="L240" s="46"/>
    </row>
    <row r="241" spans="12:12" hidden="1" x14ac:dyDescent="0.2">
      <c r="L241" s="46"/>
    </row>
    <row r="242" spans="12:12" hidden="1" x14ac:dyDescent="0.2">
      <c r="L242" s="46"/>
    </row>
    <row r="243" spans="12:12" hidden="1" x14ac:dyDescent="0.2">
      <c r="L243" s="46"/>
    </row>
    <row r="244" spans="12:12" hidden="1" x14ac:dyDescent="0.2">
      <c r="L244" s="46"/>
    </row>
    <row r="245" spans="12:12" hidden="1" x14ac:dyDescent="0.2">
      <c r="L245" s="46"/>
    </row>
  </sheetData>
  <sheetProtection password="D604" sheet="1" selectLockedCells="1"/>
  <mergeCells count="14">
    <mergeCell ref="A1:A1048576"/>
    <mergeCell ref="B1:B46"/>
    <mergeCell ref="I1:J46"/>
    <mergeCell ref="F3:G3"/>
    <mergeCell ref="IV1:IV46"/>
    <mergeCell ref="K1:K1048576"/>
    <mergeCell ref="C2:H2"/>
    <mergeCell ref="F4:H4"/>
    <mergeCell ref="C5:E5"/>
    <mergeCell ref="F5:H5"/>
    <mergeCell ref="E43:G43"/>
    <mergeCell ref="E44:G44"/>
    <mergeCell ref="B47:J47"/>
    <mergeCell ref="E45:G45"/>
  </mergeCells>
  <phoneticPr fontId="0" type="noConversion"/>
  <dataValidations count="1">
    <dataValidation type="list" allowBlank="1" showInputMessage="1" showErrorMessage="1" sqref="E7:E41">
      <formula1>$L$9:$L$300</formula1>
    </dataValidation>
  </dataValidations>
  <pageMargins left="0.79" right="0.79" top="0.79" bottom="0.98" header="0.51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©TV 2014</vt:lpstr>
    </vt:vector>
  </TitlesOfParts>
  <Company>Intechnium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Havenaar, G (Gerard) </cp:lastModifiedBy>
  <cp:lastPrinted>2009-06-14T13:32:15Z</cp:lastPrinted>
  <dcterms:created xsi:type="dcterms:W3CDTF">2001-06-08T07:26:15Z</dcterms:created>
  <dcterms:modified xsi:type="dcterms:W3CDTF">2017-02-07T13:36:47Z</dcterms:modified>
</cp:coreProperties>
</file>